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895" windowHeight="8160" activeTab="0"/>
  </bookViews>
  <sheets>
    <sheet name="　　１　　 " sheetId="1" r:id="rId1"/>
  </sheets>
  <definedNames>
    <definedName name="_xlnm.Print_Area" localSheetId="0">'　　１　　 '!$B$2:$T$52</definedName>
  </definedNames>
  <calcPr fullCalcOnLoad="1"/>
</workbook>
</file>

<file path=xl/sharedStrings.xml><?xml version="1.0" encoding="utf-8"?>
<sst xmlns="http://schemas.openxmlformats.org/spreadsheetml/2006/main" count="261" uniqueCount="199">
  <si>
    <t>7.8</t>
  </si>
  <si>
    <t>2.0</t>
  </si>
  <si>
    <t>0617</t>
  </si>
  <si>
    <t>35</t>
  </si>
  <si>
    <t>重量計</t>
  </si>
  <si>
    <t>11.2</t>
  </si>
  <si>
    <t>3.0</t>
  </si>
  <si>
    <t>0917</t>
  </si>
  <si>
    <t>57</t>
  </si>
  <si>
    <t>84</t>
  </si>
  <si>
    <r>
      <rPr>
        <b/>
        <sz val="12"/>
        <rFont val="ＭＳ Ｐゴシック"/>
        <family val="3"/>
      </rPr>
      <t>ﾒｯｼｭﾊﾟﾚｯﾄ</t>
    </r>
  </si>
  <si>
    <t>14.6</t>
  </si>
  <si>
    <t>4.0</t>
  </si>
  <si>
    <r>
      <rPr>
        <b/>
        <sz val="12"/>
        <rFont val="ＭＳ Ｐゴシック"/>
        <family val="3"/>
      </rPr>
      <t>梁渡　　　　</t>
    </r>
  </si>
  <si>
    <t>71</t>
  </si>
  <si>
    <t>10</t>
  </si>
  <si>
    <t>1.8</t>
  </si>
  <si>
    <r>
      <rPr>
        <b/>
        <sz val="12"/>
        <rFont val="ＭＳ Ｐゴシック"/>
        <family val="3"/>
      </rPr>
      <t>採光防音</t>
    </r>
  </si>
  <si>
    <t>28</t>
  </si>
  <si>
    <r>
      <rPr>
        <b/>
        <sz val="12"/>
        <rFont val="ＭＳ Ｐゴシック"/>
        <family val="3"/>
      </rPr>
      <t>ｺｰﾅｰｶﾞｰﾄﾞ</t>
    </r>
  </si>
  <si>
    <t>0.6</t>
  </si>
  <si>
    <t>41</t>
  </si>
  <si>
    <r>
      <rPr>
        <b/>
        <sz val="12"/>
        <rFont val="ＭＳ Ｐゴシック"/>
        <family val="3"/>
      </rPr>
      <t>ｽﾃｯﾌﾟｶﾞｰド</t>
    </r>
  </si>
  <si>
    <t>0.9</t>
  </si>
  <si>
    <t>5.4</t>
  </si>
  <si>
    <r>
      <rPr>
        <b/>
        <sz val="12"/>
        <rFont val="ＭＳ Ｐゴシック"/>
        <family val="3"/>
      </rPr>
      <t>梁枠</t>
    </r>
    <r>
      <rPr>
        <b/>
        <sz val="12"/>
        <rFont val="Arial"/>
        <family val="2"/>
      </rPr>
      <t>(1</t>
    </r>
    <r>
      <rPr>
        <b/>
        <sz val="12"/>
        <rFont val="ＭＳ Ｐゴシック"/>
        <family val="3"/>
      </rPr>
      <t>本</t>
    </r>
    <r>
      <rPr>
        <b/>
        <sz val="12"/>
        <rFont val="Arial"/>
        <family val="2"/>
      </rPr>
      <t>)</t>
    </r>
    <r>
      <rPr>
        <b/>
        <sz val="12"/>
        <rFont val="ＭＳ Ｐゴシック"/>
        <family val="3"/>
      </rPr>
      <t>　　　　</t>
    </r>
  </si>
  <si>
    <r>
      <rPr>
        <b/>
        <sz val="12"/>
        <rFont val="ＭＳ Ｐゴシック"/>
        <family val="3"/>
      </rPr>
      <t>階段アルミ</t>
    </r>
  </si>
  <si>
    <t>1.2</t>
  </si>
  <si>
    <t>0.92</t>
  </si>
  <si>
    <r>
      <t>2</t>
    </r>
    <r>
      <rPr>
        <sz val="11"/>
        <rFont val="ＭＳ Ｐゴシック"/>
        <family val="3"/>
      </rPr>
      <t>型</t>
    </r>
  </si>
  <si>
    <r>
      <rPr>
        <b/>
        <sz val="12"/>
        <rFont val="ＭＳ Ｐゴシック"/>
        <family val="3"/>
      </rPr>
      <t>大引受ﾛﾝｸﾞ</t>
    </r>
  </si>
  <si>
    <t>1.5</t>
  </si>
  <si>
    <t>0.63</t>
  </si>
  <si>
    <r>
      <t>1</t>
    </r>
    <r>
      <rPr>
        <sz val="11"/>
        <rFont val="ＭＳ Ｐゴシック"/>
        <family val="3"/>
      </rPr>
      <t>型</t>
    </r>
  </si>
  <si>
    <r>
      <rPr>
        <b/>
        <sz val="12"/>
        <rFont val="ＭＳ Ｐゴシック"/>
        <family val="3"/>
      </rPr>
      <t>鉄筋フック</t>
    </r>
  </si>
  <si>
    <r>
      <rPr>
        <b/>
        <sz val="12"/>
        <rFont val="ＭＳ Ｐゴシック"/>
        <family val="3"/>
      </rPr>
      <t>大引受ｼﾞｬｯｷ</t>
    </r>
  </si>
  <si>
    <r>
      <t>6</t>
    </r>
    <r>
      <rPr>
        <sz val="11"/>
        <rFont val="ＭＳ Ｐゴシック"/>
        <family val="3"/>
      </rPr>
      <t>ｍ</t>
    </r>
  </si>
  <si>
    <r>
      <rPr>
        <b/>
        <sz val="12"/>
        <rFont val="ＭＳ Ｐゴシック"/>
        <family val="3"/>
      </rPr>
      <t>ﾛﾝｸﾞｼﾞｬｯｷ</t>
    </r>
  </si>
  <si>
    <t>1.7</t>
  </si>
  <si>
    <t>8ｍ</t>
  </si>
  <si>
    <t>2.5</t>
  </si>
  <si>
    <r>
      <t>10</t>
    </r>
    <r>
      <rPr>
        <sz val="11"/>
        <rFont val="ＭＳ Ｐゴシック"/>
        <family val="3"/>
      </rPr>
      <t>ｍ</t>
    </r>
  </si>
  <si>
    <r>
      <rPr>
        <b/>
        <sz val="12"/>
        <rFont val="ＭＳ Ｐゴシック"/>
        <family val="3"/>
      </rPr>
      <t>ペコビーム　　</t>
    </r>
  </si>
  <si>
    <t>1.9</t>
  </si>
  <si>
    <t>0903</t>
  </si>
  <si>
    <t>3.3</t>
  </si>
  <si>
    <r>
      <t>15</t>
    </r>
    <r>
      <rPr>
        <sz val="11"/>
        <rFont val="ＭＳ Ｐゴシック"/>
        <family val="3"/>
      </rPr>
      <t>ｍ</t>
    </r>
  </si>
  <si>
    <r>
      <rPr>
        <b/>
        <sz val="12"/>
        <rFont val="ＭＳ Ｐゴシック"/>
        <family val="3"/>
      </rPr>
      <t>緊付親綱　　</t>
    </r>
  </si>
  <si>
    <t>2.4</t>
  </si>
  <si>
    <t>1203</t>
  </si>
  <si>
    <t>4.1</t>
  </si>
  <si>
    <t>4</t>
  </si>
  <si>
    <r>
      <rPr>
        <b/>
        <sz val="12"/>
        <rFont val="ＭＳ Ｐゴシック"/>
        <family val="3"/>
      </rPr>
      <t>キャスター</t>
    </r>
  </si>
  <si>
    <t>3</t>
  </si>
  <si>
    <t>1503</t>
  </si>
  <si>
    <t>5</t>
  </si>
  <si>
    <t>NRE</t>
  </si>
  <si>
    <t>5.6</t>
  </si>
  <si>
    <r>
      <rPr>
        <sz val="11"/>
        <rFont val="ＭＳ Ｐゴシック"/>
        <family val="3"/>
      </rPr>
      <t>ｼﾞｬｯｷ</t>
    </r>
  </si>
  <si>
    <t>0.7</t>
  </si>
  <si>
    <t>160</t>
  </si>
  <si>
    <r>
      <rPr>
        <sz val="11"/>
        <rFont val="ＭＳ Ｐゴシック"/>
        <family val="3"/>
      </rPr>
      <t>特</t>
    </r>
    <r>
      <rPr>
        <sz val="11"/>
        <rFont val="Arial"/>
        <family val="2"/>
      </rPr>
      <t>H</t>
    </r>
  </si>
  <si>
    <r>
      <rPr>
        <b/>
        <sz val="12"/>
        <rFont val="ＭＳ Ｐゴシック"/>
        <family val="3"/>
      </rPr>
      <t>スタンション　　　</t>
    </r>
  </si>
  <si>
    <t>9.8</t>
  </si>
  <si>
    <r>
      <rPr>
        <b/>
        <sz val="12"/>
        <rFont val="ＭＳ Ｐゴシック"/>
        <family val="3"/>
      </rPr>
      <t>ｱｳﾄﾘｶﾞｰ　　</t>
    </r>
  </si>
  <si>
    <t>0904</t>
  </si>
  <si>
    <r>
      <rPr>
        <b/>
        <sz val="12"/>
        <rFont val="ＭＳ Ｐゴシック"/>
        <family val="3"/>
      </rPr>
      <t>親綱支柱</t>
    </r>
  </si>
  <si>
    <t>6.2</t>
  </si>
  <si>
    <r>
      <rPr>
        <sz val="11"/>
        <rFont val="ＭＳ Ｐゴシック"/>
        <family val="3"/>
      </rPr>
      <t>巾木</t>
    </r>
  </si>
  <si>
    <r>
      <rPr>
        <b/>
        <sz val="12"/>
        <rFont val="ＭＳ Ｐゴシック"/>
        <family val="3"/>
      </rPr>
      <t>ﾁｪｰﾝｸﾗﾝﾌﾟ</t>
    </r>
  </si>
  <si>
    <r>
      <rPr>
        <sz val="11"/>
        <rFont val="ＭＳ Ｐゴシック"/>
        <family val="3"/>
      </rPr>
      <t>桟</t>
    </r>
  </si>
  <si>
    <t>1.22</t>
  </si>
  <si>
    <t>10.5</t>
  </si>
  <si>
    <r>
      <rPr>
        <sz val="11"/>
        <rFont val="ＭＳ Ｐゴシック"/>
        <family val="3"/>
      </rPr>
      <t>枠</t>
    </r>
  </si>
  <si>
    <r>
      <rPr>
        <b/>
        <sz val="12"/>
        <rFont val="ＭＳ Ｐゴシック"/>
        <family val="3"/>
      </rPr>
      <t>ローリング　　　　</t>
    </r>
  </si>
  <si>
    <t>1.77</t>
  </si>
  <si>
    <t>0912</t>
  </si>
  <si>
    <t>2.32</t>
  </si>
  <si>
    <r>
      <rPr>
        <b/>
        <sz val="12"/>
        <rFont val="ＭＳ Ｐゴシック"/>
        <family val="3"/>
      </rPr>
      <t>隙間板</t>
    </r>
    <r>
      <rPr>
        <b/>
        <sz val="12"/>
        <rFont val="Arial"/>
        <family val="2"/>
      </rPr>
      <t xml:space="preserve">       </t>
    </r>
  </si>
  <si>
    <t>2.83</t>
  </si>
  <si>
    <r>
      <rPr>
        <b/>
        <sz val="12"/>
        <rFont val="ＭＳ Ｐゴシック"/>
        <family val="3"/>
      </rPr>
      <t>チェーン　　　　　</t>
    </r>
  </si>
  <si>
    <t>3.7</t>
  </si>
  <si>
    <t>2.3</t>
  </si>
  <si>
    <r>
      <rPr>
        <b/>
        <sz val="12"/>
        <rFont val="ＭＳ Ｐゴシック"/>
        <family val="3"/>
      </rPr>
      <t>壁つなぎ　　　</t>
    </r>
  </si>
  <si>
    <r>
      <rPr>
        <b/>
        <sz val="12"/>
        <rFont val="ＭＳ Ｐゴシック"/>
        <family val="3"/>
      </rPr>
      <t>養生ｺｰﾅｰ</t>
    </r>
  </si>
  <si>
    <t>0209</t>
  </si>
  <si>
    <r>
      <rPr>
        <b/>
        <sz val="12"/>
        <rFont val="ＭＳ Ｐゴシック"/>
        <family val="3"/>
      </rPr>
      <t>養生兼用</t>
    </r>
  </si>
  <si>
    <t>5420</t>
  </si>
  <si>
    <t>0509</t>
  </si>
  <si>
    <r>
      <rPr>
        <b/>
        <sz val="12"/>
        <rFont val="ＭＳ Ｐゴシック"/>
        <family val="3"/>
      </rPr>
      <t>養生ｸﾗﾝﾌﾟ</t>
    </r>
  </si>
  <si>
    <t>9.5</t>
  </si>
  <si>
    <r>
      <rPr>
        <b/>
        <sz val="12"/>
        <rFont val="ＭＳ Ｐゴシック"/>
        <family val="3"/>
      </rPr>
      <t>猿梯子</t>
    </r>
  </si>
  <si>
    <t>0212</t>
  </si>
  <si>
    <r>
      <rPr>
        <b/>
        <sz val="12"/>
        <rFont val="ＭＳ Ｐゴシック"/>
        <family val="3"/>
      </rPr>
      <t>ﾈｯﾄｸﾗﾝﾌﾟ</t>
    </r>
  </si>
  <si>
    <r>
      <rPr>
        <b/>
        <sz val="12"/>
        <rFont val="ＭＳ Ｐゴシック"/>
        <family val="3"/>
      </rPr>
      <t>ｺﾝﾋﾞｽﾃｯﾌﾟ</t>
    </r>
  </si>
  <si>
    <t>0512</t>
  </si>
  <si>
    <r>
      <rPr>
        <b/>
        <sz val="12"/>
        <rFont val="ＭＳ Ｐゴシック"/>
        <family val="3"/>
      </rPr>
      <t>ｼｰﾄｸﾗﾝﾌﾟ</t>
    </r>
  </si>
  <si>
    <r>
      <rPr>
        <sz val="11"/>
        <rFont val="ＭＳ Ｐゴシック"/>
        <family val="3"/>
      </rPr>
      <t>手摺</t>
    </r>
  </si>
  <si>
    <t>0215</t>
  </si>
  <si>
    <r>
      <rPr>
        <b/>
        <sz val="12"/>
        <rFont val="ＭＳ Ｐゴシック"/>
        <family val="3"/>
      </rPr>
      <t>枠上ベース</t>
    </r>
  </si>
  <si>
    <t>1.0</t>
  </si>
  <si>
    <r>
      <rPr>
        <b/>
        <sz val="12"/>
        <rFont val="ＭＳ Ｐゴシック"/>
        <family val="3"/>
      </rPr>
      <t>ベランダ
ステップ　　　</t>
    </r>
  </si>
  <si>
    <t>0515</t>
  </si>
  <si>
    <r>
      <rPr>
        <b/>
        <sz val="12"/>
        <rFont val="ＭＳ Ｐゴシック"/>
        <family val="3"/>
      </rPr>
      <t>ﾍﾞｰｽﾌﾟﾚｰﾄ</t>
    </r>
  </si>
  <si>
    <r>
      <t>4</t>
    </r>
    <r>
      <rPr>
        <sz val="11"/>
        <rFont val="ＭＳ Ｐゴシック"/>
        <family val="3"/>
      </rPr>
      <t>尺</t>
    </r>
  </si>
  <si>
    <t>0218</t>
  </si>
  <si>
    <r>
      <rPr>
        <b/>
        <sz val="12"/>
        <rFont val="ＭＳ Ｐゴシック"/>
        <family val="3"/>
      </rPr>
      <t>ジョイント</t>
    </r>
  </si>
  <si>
    <r>
      <t>6</t>
    </r>
    <r>
      <rPr>
        <sz val="11"/>
        <rFont val="ＭＳ Ｐゴシック"/>
        <family val="3"/>
      </rPr>
      <t>尺</t>
    </r>
  </si>
  <si>
    <r>
      <rPr>
        <b/>
        <sz val="12"/>
        <rFont val="ＭＳ Ｐゴシック"/>
        <family val="3"/>
      </rPr>
      <t>脚立　　　　</t>
    </r>
  </si>
  <si>
    <t>0518</t>
  </si>
  <si>
    <r>
      <rPr>
        <b/>
        <sz val="12"/>
        <rFont val="ＭＳ Ｐゴシック"/>
        <family val="3"/>
      </rPr>
      <t>三連</t>
    </r>
  </si>
  <si>
    <t>21</t>
  </si>
  <si>
    <r>
      <t>1.2</t>
    </r>
    <r>
      <rPr>
        <b/>
        <sz val="12"/>
        <rFont val="ＭＳ Ｐゴシック"/>
        <family val="3"/>
      </rPr>
      <t>型</t>
    </r>
  </si>
  <si>
    <t>0609</t>
  </si>
  <si>
    <t>15</t>
  </si>
  <si>
    <t>0.8</t>
  </si>
  <si>
    <r>
      <t>2</t>
    </r>
    <r>
      <rPr>
        <sz val="11"/>
        <rFont val="ＭＳ Ｐゴシック"/>
        <family val="3"/>
      </rPr>
      <t>尺</t>
    </r>
  </si>
  <si>
    <t>7</t>
  </si>
  <si>
    <t>0605</t>
  </si>
  <si>
    <r>
      <t>3</t>
    </r>
    <r>
      <rPr>
        <sz val="11"/>
        <rFont val="ＭＳ Ｐゴシック"/>
        <family val="3"/>
      </rPr>
      <t>尺</t>
    </r>
  </si>
  <si>
    <t>3.5</t>
  </si>
  <si>
    <t>9</t>
  </si>
  <si>
    <t>11.5</t>
  </si>
  <si>
    <t>0612</t>
  </si>
  <si>
    <t>4.6</t>
  </si>
  <si>
    <t>0905</t>
  </si>
  <si>
    <r>
      <t>7</t>
    </r>
    <r>
      <rPr>
        <sz val="11"/>
        <rFont val="ＭＳ Ｐゴシック"/>
        <family val="3"/>
      </rPr>
      <t>尺</t>
    </r>
  </si>
  <si>
    <t>900</t>
  </si>
  <si>
    <t>0909</t>
  </si>
  <si>
    <r>
      <t>9</t>
    </r>
    <r>
      <rPr>
        <sz val="11"/>
        <rFont val="ＭＳ Ｐゴシック"/>
        <family val="3"/>
      </rPr>
      <t>尺</t>
    </r>
  </si>
  <si>
    <t>0915</t>
  </si>
  <si>
    <t>2.1</t>
  </si>
  <si>
    <t>1205</t>
  </si>
  <si>
    <r>
      <rPr>
        <b/>
        <sz val="12"/>
        <rFont val="ＭＳ Ｐゴシック"/>
        <family val="3"/>
      </rPr>
      <t>ｸﾛｽｹﾞｰﾄ　　　</t>
    </r>
  </si>
  <si>
    <t>5.0</t>
  </si>
  <si>
    <r>
      <rPr>
        <b/>
        <sz val="12"/>
        <rFont val="ＭＳ Ｐゴシック"/>
        <family val="3"/>
      </rPr>
      <t>隅受</t>
    </r>
  </si>
  <si>
    <t>2</t>
  </si>
  <si>
    <t>敷板　　　　　　</t>
  </si>
  <si>
    <r>
      <rPr>
        <b/>
        <sz val="12"/>
        <rFont val="ＭＳ Ｐゴシック"/>
        <family val="3"/>
      </rPr>
      <t>方杖　　　　　　</t>
    </r>
  </si>
  <si>
    <r>
      <rPr>
        <b/>
        <sz val="12"/>
        <rFont val="ＭＳ Ｐゴシック"/>
        <family val="3"/>
      </rPr>
      <t>重量</t>
    </r>
  </si>
  <si>
    <r>
      <rPr>
        <b/>
        <sz val="12"/>
        <rFont val="ＭＳ Ｐゴシック"/>
        <family val="3"/>
      </rPr>
      <t>ｻｲｽﾞ</t>
    </r>
  </si>
  <si>
    <r>
      <rPr>
        <b/>
        <sz val="12"/>
        <rFont val="ＭＳ Ｐゴシック"/>
        <family val="3"/>
      </rPr>
      <t>品名</t>
    </r>
  </si>
  <si>
    <r>
      <t>3</t>
    </r>
  </si>
  <si>
    <t>木製巾木</t>
  </si>
  <si>
    <t>合　計</t>
  </si>
  <si>
    <t>足場板　　　　</t>
  </si>
  <si>
    <t>鋼製足場板　　</t>
  </si>
  <si>
    <t>0.3</t>
  </si>
  <si>
    <t>打込Tﾎﾟｰﾙ</t>
  </si>
  <si>
    <t>現場名</t>
  </si>
  <si>
    <t>　　着</t>
  </si>
  <si>
    <t>数量</t>
  </si>
  <si>
    <t>業者名</t>
  </si>
  <si>
    <t>納入日・時間</t>
  </si>
  <si>
    <t>月　　　日</t>
  </si>
  <si>
    <t>時着</t>
  </si>
  <si>
    <t>運搬手配</t>
  </si>
  <si>
    <t>自社手配</t>
  </si>
  <si>
    <t>組合手配</t>
  </si>
  <si>
    <t>平　　ユニック</t>
  </si>
  <si>
    <r>
      <rPr>
        <b/>
        <sz val="12"/>
        <rFont val="ＭＳ Ｐゴシック"/>
        <family val="3"/>
      </rPr>
      <t>門型</t>
    </r>
    <r>
      <rPr>
        <b/>
        <sz val="12"/>
        <rFont val="Arial"/>
        <family val="2"/>
      </rPr>
      <t xml:space="preserve"> 
(50)</t>
    </r>
  </si>
  <si>
    <t>調整枠
(25)　</t>
  </si>
  <si>
    <t>ﾌﾞﾗｹｯﾄ枠(25)</t>
  </si>
  <si>
    <t>板布
(40)　　　</t>
  </si>
  <si>
    <t>ｼﾞｬｯｷ</t>
  </si>
  <si>
    <t>ブレース　　　　
(25)</t>
  </si>
  <si>
    <r>
      <rPr>
        <b/>
        <sz val="12"/>
        <rFont val="ＭＳ Ｐゴシック"/>
        <family val="3"/>
      </rPr>
      <t xml:space="preserve">ブラケット
</t>
    </r>
    <r>
      <rPr>
        <b/>
        <sz val="12"/>
        <rFont val="Arial"/>
        <family val="2"/>
      </rPr>
      <t xml:space="preserve">(50)  </t>
    </r>
    <r>
      <rPr>
        <b/>
        <sz val="12"/>
        <rFont val="ＭＳ Ｐゴシック"/>
        <family val="3"/>
      </rPr>
      <t>　</t>
    </r>
  </si>
  <si>
    <t>手摺柱(50)</t>
  </si>
  <si>
    <t>手摺桟
(50)</t>
  </si>
  <si>
    <t>巾木
(20)</t>
  </si>
  <si>
    <t>ﾗｲﾌｶﾞｰﾄﾞ　　　
(40)</t>
  </si>
  <si>
    <t>養生枠
(100)</t>
  </si>
  <si>
    <t>サポート
(50)</t>
  </si>
  <si>
    <t>バター
(50)</t>
  </si>
  <si>
    <t>(20)</t>
  </si>
  <si>
    <t>直交(25)</t>
  </si>
  <si>
    <t>自在(25)</t>
  </si>
  <si>
    <t>ｷｬｯﾁ(20)</t>
  </si>
  <si>
    <t>(25)</t>
  </si>
  <si>
    <t>(30)</t>
  </si>
  <si>
    <t>(50)</t>
  </si>
  <si>
    <r>
      <t xml:space="preserve">防音ｼｰﾄ
(2)
</t>
    </r>
    <r>
      <rPr>
        <b/>
        <sz val="10"/>
        <rFont val="ＭＳ Ｐゴシック"/>
        <family val="3"/>
      </rPr>
      <t>とじひも</t>
    </r>
    <r>
      <rPr>
        <b/>
        <sz val="12"/>
        <rFont val="ＭＳ Ｐゴシック"/>
        <family val="3"/>
      </rPr>
      <t xml:space="preserve">
</t>
    </r>
    <r>
      <rPr>
        <b/>
        <sz val="10"/>
        <rFont val="ＭＳ Ｐゴシック"/>
        <family val="3"/>
      </rPr>
      <t>有 
無　</t>
    </r>
  </si>
  <si>
    <r>
      <t xml:space="preserve">ﾒｯｼｭｼｰﾄ
(5)
</t>
    </r>
    <r>
      <rPr>
        <b/>
        <sz val="9"/>
        <rFont val="ＭＳ Ｐゴシック"/>
        <family val="3"/>
      </rPr>
      <t xml:space="preserve">とじひも
</t>
    </r>
    <r>
      <rPr>
        <b/>
        <sz val="10"/>
        <rFont val="ＭＳ Ｐゴシック"/>
        <family val="3"/>
      </rPr>
      <t>有
無</t>
    </r>
    <r>
      <rPr>
        <sz val="10"/>
        <rFont val="ＭＳ Ｐゴシック"/>
        <family val="3"/>
      </rPr>
      <t>　　　　　</t>
    </r>
    <r>
      <rPr>
        <sz val="10"/>
        <color indexed="9"/>
        <rFont val="ＭＳ Ｐゴシック"/>
        <family val="3"/>
      </rPr>
      <t>　　　　　　</t>
    </r>
  </si>
  <si>
    <t>ｻｲｽﾞ</t>
  </si>
  <si>
    <t>兼用ｸﾗﾝﾌﾟ　　　　</t>
  </si>
  <si>
    <t>←組合手配の場合、ユニックの
　 有無をご指定下さい</t>
  </si>
  <si>
    <t>簡易枠(25)</t>
  </si>
  <si>
    <t>梯子枠(25)</t>
  </si>
  <si>
    <t>下桟
(50)　</t>
  </si>
  <si>
    <t>万能板　　　　
(50)</t>
  </si>
  <si>
    <t>パンチング
（50）</t>
  </si>
  <si>
    <t>ｸｲｯｸﾌﾞﾗｹｯﾄ</t>
  </si>
  <si>
    <t>ｼﾞｬｯｷ付ｷｬｽﾀｰ</t>
  </si>
  <si>
    <t>単管ﾊﾞﾘｹｰﾄﾞ</t>
  </si>
  <si>
    <t>単管
(50)</t>
  </si>
  <si>
    <t>※数量を入力すると自動的に重量を計算します。</t>
  </si>
  <si>
    <t>(40)</t>
  </si>
  <si>
    <t>←数量を入力すると自動的に表示されます</t>
  </si>
  <si>
    <t>←数量を入力すると合計と同じｔ数が自動的に表示されます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</si>
</sst>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0_ "/>
    <numFmt numFmtId="179" formatCode="0.00\ \t"/>
    <numFmt numFmtId="180" formatCode="0.0_);[Red]\(0.0\)"/>
    <numFmt numFmtId="181" formatCode="0.00_ "/>
    <numFmt numFmtId="182" formatCode="0.00&quot;t&quot;"/>
    <numFmt numFmtId="183" formatCode="##.##&quot;t&quot;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1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ＭＳ Ｐゴシック"/>
      <family val="3"/>
    </font>
    <font>
      <sz val="12"/>
      <name val="Arial"/>
      <family val="2"/>
    </font>
    <font>
      <b/>
      <sz val="10"/>
      <name val="Arial"/>
      <family val="2"/>
    </font>
    <font>
      <sz val="10"/>
      <name val="ＭＳ Ｐゴシック"/>
      <family val="3"/>
    </font>
    <font>
      <sz val="8"/>
      <name val="Arial"/>
      <family val="2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0"/>
      <color indexed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4"/>
      <name val="Arial"/>
      <family val="2"/>
    </font>
    <font>
      <b/>
      <sz val="11"/>
      <name val="ＭＳ Ｐゴシック"/>
      <family val="3"/>
    </font>
    <font>
      <b/>
      <sz val="16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Arial"/>
      <family val="2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Arial"/>
      <family val="2"/>
    </font>
    <font>
      <sz val="12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double"/>
      <right style="medium"/>
      <top/>
      <bottom style="medium"/>
    </border>
    <border>
      <left style="double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medium"/>
    </border>
    <border>
      <left style="double"/>
      <right style="thin"/>
      <top style="medium"/>
      <bottom style="medium"/>
    </border>
    <border>
      <left/>
      <right style="thin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medium"/>
    </border>
    <border>
      <left style="double"/>
      <right style="thin"/>
      <top style="thin"/>
      <bottom style="medium"/>
    </border>
    <border>
      <left style="double"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double"/>
      <right style="medium"/>
      <top style="thin"/>
      <bottom style="medium"/>
    </border>
    <border>
      <left/>
      <right/>
      <top style="medium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double"/>
      <right style="medium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double"/>
      <bottom style="medium"/>
    </border>
    <border>
      <left style="medium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>
        <color indexed="63"/>
      </right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5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176" fontId="5" fillId="33" borderId="10" xfId="0" applyNumberFormat="1" applyFont="1" applyFill="1" applyBorder="1" applyAlignment="1">
      <alignment wrapText="1"/>
    </xf>
    <xf numFmtId="177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77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177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49" fontId="8" fillId="34" borderId="15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56" fillId="0" borderId="0" xfId="0" applyFont="1" applyFill="1" applyAlignment="1">
      <alignment wrapText="1"/>
    </xf>
    <xf numFmtId="180" fontId="4" fillId="0" borderId="0" xfId="0" applyNumberFormat="1" applyFont="1" applyAlignment="1">
      <alignment wrapText="1"/>
    </xf>
    <xf numFmtId="180" fontId="4" fillId="0" borderId="21" xfId="0" applyNumberFormat="1" applyFont="1" applyBorder="1" applyAlignment="1">
      <alignment horizontal="center" vertical="center" wrapText="1"/>
    </xf>
    <xf numFmtId="180" fontId="4" fillId="0" borderId="22" xfId="0" applyNumberFormat="1" applyFont="1" applyBorder="1" applyAlignment="1">
      <alignment horizontal="center" vertical="center" wrapText="1"/>
    </xf>
    <xf numFmtId="180" fontId="4" fillId="0" borderId="23" xfId="0" applyNumberFormat="1" applyFont="1" applyBorder="1" applyAlignment="1">
      <alignment horizontal="center" vertical="center" wrapText="1"/>
    </xf>
    <xf numFmtId="180" fontId="4" fillId="0" borderId="24" xfId="0" applyNumberFormat="1" applyFont="1" applyBorder="1" applyAlignment="1">
      <alignment horizontal="center" vertical="center" wrapText="1"/>
    </xf>
    <xf numFmtId="180" fontId="4" fillId="0" borderId="25" xfId="0" applyNumberFormat="1" applyFont="1" applyBorder="1" applyAlignment="1">
      <alignment horizontal="center" vertical="center" wrapText="1"/>
    </xf>
    <xf numFmtId="180" fontId="4" fillId="0" borderId="26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wrapText="1"/>
    </xf>
    <xf numFmtId="181" fontId="2" fillId="0" borderId="14" xfId="0" applyNumberFormat="1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57" fillId="0" borderId="0" xfId="0" applyFont="1" applyBorder="1" applyAlignment="1">
      <alignment wrapText="1"/>
    </xf>
    <xf numFmtId="49" fontId="16" fillId="0" borderId="27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right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49" fontId="16" fillId="0" borderId="28" xfId="0" applyNumberFormat="1" applyFont="1" applyBorder="1" applyAlignment="1">
      <alignment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13" fillId="0" borderId="27" xfId="0" applyNumberFormat="1" applyFont="1" applyFill="1" applyBorder="1" applyAlignment="1">
      <alignment horizontal="center" vertical="center" wrapText="1"/>
    </xf>
    <xf numFmtId="49" fontId="19" fillId="0" borderId="31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 shrinkToFit="1"/>
    </xf>
    <xf numFmtId="49" fontId="8" fillId="0" borderId="20" xfId="0" applyNumberFormat="1" applyFont="1" applyFill="1" applyBorder="1" applyAlignment="1">
      <alignment horizontal="center" vertical="center" wrapText="1"/>
    </xf>
    <xf numFmtId="180" fontId="6" fillId="0" borderId="26" xfId="0" applyNumberFormat="1" applyFont="1" applyFill="1" applyBorder="1" applyAlignment="1">
      <alignment horizontal="center" vertical="center" wrapText="1"/>
    </xf>
    <xf numFmtId="49" fontId="8" fillId="0" borderId="34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8" fillId="0" borderId="37" xfId="0" applyNumberFormat="1" applyFont="1" applyFill="1" applyBorder="1" applyAlignment="1">
      <alignment horizontal="center" vertical="center" wrapText="1"/>
    </xf>
    <xf numFmtId="178" fontId="4" fillId="0" borderId="38" xfId="0" applyNumberFormat="1" applyFont="1" applyFill="1" applyBorder="1" applyAlignment="1">
      <alignment horizontal="center" vertical="center" wrapText="1"/>
    </xf>
    <xf numFmtId="178" fontId="4" fillId="0" borderId="39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180" fontId="4" fillId="0" borderId="25" xfId="0" applyNumberFormat="1" applyFont="1" applyFill="1" applyBorder="1" applyAlignment="1">
      <alignment horizontal="center" vertical="center" wrapText="1"/>
    </xf>
    <xf numFmtId="177" fontId="4" fillId="0" borderId="41" xfId="0" applyNumberFormat="1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180" fontId="4" fillId="0" borderId="21" xfId="0" applyNumberFormat="1" applyFont="1" applyFill="1" applyBorder="1" applyAlignment="1">
      <alignment horizontal="center" vertical="center" wrapText="1"/>
    </xf>
    <xf numFmtId="177" fontId="4" fillId="0" borderId="38" xfId="0" applyNumberFormat="1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177" fontId="4" fillId="0" borderId="43" xfId="0" applyNumberFormat="1" applyFont="1" applyFill="1" applyBorder="1" applyAlignment="1">
      <alignment horizontal="center" vertical="center" wrapText="1"/>
    </xf>
    <xf numFmtId="178" fontId="4" fillId="0" borderId="44" xfId="0" applyNumberFormat="1" applyFont="1" applyFill="1" applyBorder="1" applyAlignment="1">
      <alignment horizontal="center" vertical="center" wrapText="1"/>
    </xf>
    <xf numFmtId="178" fontId="4" fillId="0" borderId="45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180" fontId="4" fillId="0" borderId="23" xfId="0" applyNumberFormat="1" applyFont="1" applyFill="1" applyBorder="1" applyAlignment="1">
      <alignment horizontal="center" vertical="center" wrapText="1"/>
    </xf>
    <xf numFmtId="177" fontId="4" fillId="0" borderId="47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180" fontId="4" fillId="0" borderId="22" xfId="0" applyNumberFormat="1" applyFont="1" applyFill="1" applyBorder="1" applyAlignment="1">
      <alignment horizontal="center" vertical="center" wrapText="1"/>
    </xf>
    <xf numFmtId="177" fontId="4" fillId="0" borderId="48" xfId="0" applyNumberFormat="1" applyFont="1" applyFill="1" applyBorder="1" applyAlignment="1">
      <alignment horizontal="center" vertical="center" wrapText="1"/>
    </xf>
    <xf numFmtId="178" fontId="4" fillId="0" borderId="47" xfId="0" applyNumberFormat="1" applyFont="1" applyFill="1" applyBorder="1" applyAlignment="1">
      <alignment horizontal="center" vertical="center" wrapText="1"/>
    </xf>
    <xf numFmtId="178" fontId="4" fillId="0" borderId="49" xfId="0" applyNumberFormat="1" applyFont="1" applyFill="1" applyBorder="1" applyAlignment="1">
      <alignment horizontal="center" vertical="center" wrapText="1"/>
    </xf>
    <xf numFmtId="177" fontId="4" fillId="0" borderId="44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left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50" xfId="0" applyNumberFormat="1" applyFont="1" applyFill="1" applyBorder="1" applyAlignment="1">
      <alignment horizontal="center" vertical="center" wrapText="1"/>
    </xf>
    <xf numFmtId="177" fontId="4" fillId="0" borderId="51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178" fontId="4" fillId="0" borderId="52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180" fontId="4" fillId="0" borderId="54" xfId="0" applyNumberFormat="1" applyFont="1" applyFill="1" applyBorder="1" applyAlignment="1">
      <alignment horizontal="center" vertical="center" wrapText="1"/>
    </xf>
    <xf numFmtId="180" fontId="4" fillId="0" borderId="39" xfId="0" applyNumberFormat="1" applyFont="1" applyFill="1" applyBorder="1" applyAlignment="1">
      <alignment horizontal="center" vertical="center" wrapText="1"/>
    </xf>
    <xf numFmtId="49" fontId="4" fillId="0" borderId="55" xfId="0" applyNumberFormat="1" applyFont="1" applyFill="1" applyBorder="1" applyAlignment="1">
      <alignment horizontal="center" vertical="center" wrapText="1"/>
    </xf>
    <xf numFmtId="180" fontId="4" fillId="0" borderId="24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180" fontId="4" fillId="0" borderId="26" xfId="0" applyNumberFormat="1" applyFont="1" applyFill="1" applyBorder="1" applyAlignment="1">
      <alignment horizontal="center" vertical="center" wrapText="1"/>
    </xf>
    <xf numFmtId="177" fontId="4" fillId="0" borderId="3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178" fontId="4" fillId="0" borderId="56" xfId="0" applyNumberFormat="1" applyFont="1" applyFill="1" applyBorder="1" applyAlignment="1">
      <alignment horizontal="center" vertical="center" wrapText="1"/>
    </xf>
    <xf numFmtId="177" fontId="4" fillId="0" borderId="57" xfId="0" applyNumberFormat="1" applyFont="1" applyFill="1" applyBorder="1" applyAlignment="1">
      <alignment horizontal="center" vertical="center" wrapText="1"/>
    </xf>
    <xf numFmtId="177" fontId="4" fillId="0" borderId="58" xfId="0" applyNumberFormat="1" applyFont="1" applyFill="1" applyBorder="1" applyAlignment="1">
      <alignment horizontal="center" vertical="center" wrapText="1"/>
    </xf>
    <xf numFmtId="49" fontId="4" fillId="0" borderId="59" xfId="0" applyNumberFormat="1" applyFont="1" applyFill="1" applyBorder="1" applyAlignment="1">
      <alignment horizontal="center" vertical="center" wrapText="1"/>
    </xf>
    <xf numFmtId="180" fontId="4" fillId="0" borderId="60" xfId="0" applyNumberFormat="1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left" vertical="center" shrinkToFit="1"/>
    </xf>
    <xf numFmtId="0" fontId="18" fillId="0" borderId="18" xfId="0" applyFont="1" applyBorder="1" applyAlignment="1">
      <alignment horizontal="left" vertical="center" shrinkToFit="1"/>
    </xf>
    <xf numFmtId="0" fontId="18" fillId="0" borderId="14" xfId="0" applyFont="1" applyBorder="1" applyAlignment="1">
      <alignment horizontal="left" vertical="center" shrinkToFit="1"/>
    </xf>
    <xf numFmtId="49" fontId="17" fillId="0" borderId="12" xfId="0" applyNumberFormat="1" applyFont="1" applyBorder="1" applyAlignment="1">
      <alignment horizontal="left" vertical="center" shrinkToFit="1"/>
    </xf>
    <xf numFmtId="0" fontId="16" fillId="0" borderId="1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49" fontId="16" fillId="0" borderId="23" xfId="0" applyNumberFormat="1" applyFont="1" applyBorder="1" applyAlignment="1">
      <alignment horizontal="center" vertical="center"/>
    </xf>
    <xf numFmtId="49" fontId="16" fillId="0" borderId="49" xfId="0" applyNumberFormat="1" applyFont="1" applyBorder="1" applyAlignment="1">
      <alignment horizontal="center" vertical="center"/>
    </xf>
    <xf numFmtId="49" fontId="16" fillId="0" borderId="46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right" vertical="center"/>
    </xf>
    <xf numFmtId="0" fontId="57" fillId="0" borderId="0" xfId="0" applyFont="1" applyBorder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49" fontId="6" fillId="0" borderId="62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9" fillId="0" borderId="6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182" fontId="6" fillId="0" borderId="60" xfId="0" applyNumberFormat="1" applyFont="1" applyFill="1" applyBorder="1" applyAlignment="1">
      <alignment horizontal="center" vertical="center" wrapText="1"/>
    </xf>
    <xf numFmtId="182" fontId="6" fillId="0" borderId="63" xfId="0" applyNumberFormat="1" applyFont="1" applyFill="1" applyBorder="1" applyAlignment="1">
      <alignment horizontal="center" vertical="center" wrapText="1"/>
    </xf>
    <xf numFmtId="182" fontId="6" fillId="0" borderId="64" xfId="0" applyNumberFormat="1" applyFont="1" applyFill="1" applyBorder="1" applyAlignment="1">
      <alignment horizontal="center" vertical="center" wrapText="1"/>
    </xf>
    <xf numFmtId="182" fontId="6" fillId="0" borderId="24" xfId="0" applyNumberFormat="1" applyFont="1" applyFill="1" applyBorder="1" applyAlignment="1">
      <alignment horizontal="center" vertical="center" wrapText="1"/>
    </xf>
    <xf numFmtId="182" fontId="6" fillId="0" borderId="56" xfId="0" applyNumberFormat="1" applyFont="1" applyFill="1" applyBorder="1" applyAlignment="1">
      <alignment horizontal="center" vertical="center" wrapText="1"/>
    </xf>
    <xf numFmtId="182" fontId="6" fillId="0" borderId="57" xfId="0" applyNumberFormat="1" applyFont="1" applyFill="1" applyBorder="1" applyAlignment="1">
      <alignment horizontal="center" vertical="center" wrapText="1"/>
    </xf>
    <xf numFmtId="49" fontId="16" fillId="0" borderId="46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6" fillId="0" borderId="28" xfId="0" applyNumberFormat="1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57" fillId="0" borderId="65" xfId="0" applyFont="1" applyBorder="1" applyAlignment="1">
      <alignment horizontal="left" vertical="center" wrapText="1"/>
    </xf>
    <xf numFmtId="49" fontId="6" fillId="0" borderId="66" xfId="0" applyNumberFormat="1" applyFont="1" applyFill="1" applyBorder="1" applyAlignment="1">
      <alignment horizontal="center" vertical="center" wrapText="1"/>
    </xf>
    <xf numFmtId="49" fontId="8" fillId="0" borderId="62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182" fontId="20" fillId="0" borderId="67" xfId="0" applyNumberFormat="1" applyFont="1" applyFill="1" applyBorder="1" applyAlignment="1">
      <alignment horizontal="center" vertical="center" wrapText="1"/>
    </xf>
    <xf numFmtId="182" fontId="20" fillId="0" borderId="68" xfId="0" applyNumberFormat="1" applyFont="1" applyFill="1" applyBorder="1" applyAlignment="1">
      <alignment horizontal="center" vertical="center" wrapText="1"/>
    </xf>
    <xf numFmtId="182" fontId="20" fillId="0" borderId="69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0"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tabColor theme="8" tint="-0.4999699890613556"/>
    <pageSetUpPr fitToPage="1"/>
  </sheetPr>
  <dimension ref="B1:AD53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G19" sqref="G19:G22"/>
      <selection pane="topRight" activeCell="G19" sqref="G19:G22"/>
      <selection pane="bottomLeft" activeCell="G19" sqref="G19:G22"/>
      <selection pane="bottomRight" activeCell="O46" sqref="O46:O47"/>
    </sheetView>
  </sheetViews>
  <sheetFormatPr defaultColWidth="9.00390625" defaultRowHeight="19.5" customHeight="1"/>
  <cols>
    <col min="1" max="1" width="5.50390625" style="1" customWidth="1"/>
    <col min="2" max="2" width="13.625" style="1" customWidth="1"/>
    <col min="3" max="3" width="6.625" style="1" customWidth="1"/>
    <col min="4" max="4" width="6.50390625" style="20" hidden="1" customWidth="1"/>
    <col min="5" max="5" width="6.625" style="2" customWidth="1"/>
    <col min="6" max="6" width="9.625" style="2" hidden="1" customWidth="1"/>
    <col min="7" max="7" width="12.625" style="1" customWidth="1"/>
    <col min="8" max="8" width="6.625" style="1" customWidth="1"/>
    <col min="9" max="9" width="6.625" style="20" hidden="1" customWidth="1"/>
    <col min="10" max="10" width="6.625" style="2" customWidth="1"/>
    <col min="11" max="11" width="9.625" style="2" hidden="1" customWidth="1"/>
    <col min="12" max="12" width="12.625" style="1" customWidth="1"/>
    <col min="13" max="13" width="6.625" style="1" customWidth="1"/>
    <col min="14" max="14" width="6.625" style="20" hidden="1" customWidth="1"/>
    <col min="15" max="15" width="6.625" style="2" customWidth="1"/>
    <col min="16" max="16" width="9.625" style="2" hidden="1" customWidth="1"/>
    <col min="17" max="17" width="12.625" style="3" customWidth="1"/>
    <col min="18" max="18" width="10.625" style="1" customWidth="1"/>
    <col min="19" max="19" width="6.625" style="20" hidden="1" customWidth="1"/>
    <col min="20" max="20" width="6.625" style="2" customWidth="1"/>
    <col min="21" max="21" width="9.625" style="1" hidden="1" customWidth="1"/>
    <col min="22" max="22" width="3.625" style="1" customWidth="1"/>
    <col min="23" max="23" width="6.375" style="1" hidden="1" customWidth="1"/>
    <col min="24" max="24" width="8.00390625" style="1" hidden="1" customWidth="1"/>
    <col min="25" max="16384" width="9.00390625" style="1" customWidth="1"/>
  </cols>
  <sheetData>
    <row r="1" spans="2:17" ht="27" customHeight="1" thickBot="1">
      <c r="B1" s="123" t="s">
        <v>195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30"/>
      <c r="Q1" s="30"/>
    </row>
    <row r="2" spans="2:30" s="29" customFormat="1" ht="15" customHeight="1">
      <c r="B2" s="111" t="s">
        <v>152</v>
      </c>
      <c r="C2" s="113"/>
      <c r="D2" s="114"/>
      <c r="E2" s="114"/>
      <c r="F2" s="114"/>
      <c r="G2" s="114"/>
      <c r="H2" s="117" t="s">
        <v>153</v>
      </c>
      <c r="I2" s="117"/>
      <c r="J2" s="117"/>
      <c r="K2" s="117"/>
      <c r="L2" s="117"/>
      <c r="M2" s="117" t="s">
        <v>156</v>
      </c>
      <c r="N2" s="117"/>
      <c r="O2" s="117"/>
      <c r="P2" s="117"/>
      <c r="Q2" s="117"/>
      <c r="R2" s="131">
        <f>R52</f>
        <v>0</v>
      </c>
      <c r="S2" s="132"/>
      <c r="T2" s="133"/>
      <c r="V2" s="123" t="s">
        <v>198</v>
      </c>
      <c r="W2" s="123"/>
      <c r="X2" s="123"/>
      <c r="Y2" s="123"/>
      <c r="Z2" s="123"/>
      <c r="AA2" s="123"/>
      <c r="AB2" s="123"/>
      <c r="AC2" s="123"/>
      <c r="AD2" s="123"/>
    </row>
    <row r="3" spans="2:30" s="29" customFormat="1" ht="6.75" customHeight="1">
      <c r="B3" s="112"/>
      <c r="C3" s="115"/>
      <c r="D3" s="115"/>
      <c r="E3" s="115"/>
      <c r="F3" s="115"/>
      <c r="G3" s="115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34"/>
      <c r="S3" s="135"/>
      <c r="T3" s="136"/>
      <c r="V3" s="123"/>
      <c r="W3" s="123"/>
      <c r="X3" s="123"/>
      <c r="Y3" s="123"/>
      <c r="Z3" s="123"/>
      <c r="AA3" s="123"/>
      <c r="AB3" s="123"/>
      <c r="AC3" s="123"/>
      <c r="AD3" s="123"/>
    </row>
    <row r="4" spans="2:28" s="29" customFormat="1" ht="24" customHeight="1" thickBot="1">
      <c r="B4" s="31" t="s">
        <v>149</v>
      </c>
      <c r="C4" s="116"/>
      <c r="D4" s="116"/>
      <c r="E4" s="116"/>
      <c r="F4" s="116"/>
      <c r="G4" s="116"/>
      <c r="H4" s="122" t="s">
        <v>154</v>
      </c>
      <c r="I4" s="122"/>
      <c r="J4" s="122"/>
      <c r="K4" s="33" t="s">
        <v>150</v>
      </c>
      <c r="L4" s="32" t="s">
        <v>155</v>
      </c>
      <c r="M4" s="119" t="s">
        <v>157</v>
      </c>
      <c r="N4" s="120"/>
      <c r="O4" s="121"/>
      <c r="P4" s="35"/>
      <c r="Q4" s="34" t="s">
        <v>158</v>
      </c>
      <c r="R4" s="137" t="s">
        <v>159</v>
      </c>
      <c r="S4" s="138"/>
      <c r="T4" s="139"/>
      <c r="V4" s="124" t="s">
        <v>185</v>
      </c>
      <c r="W4" s="124"/>
      <c r="X4" s="124"/>
      <c r="Y4" s="124"/>
      <c r="Z4" s="124"/>
      <c r="AA4" s="124"/>
      <c r="AB4" s="124"/>
    </row>
    <row r="5" spans="2:28" s="16" customFormat="1" ht="18" customHeight="1" thickBot="1">
      <c r="B5" s="36" t="s">
        <v>141</v>
      </c>
      <c r="C5" s="47" t="s">
        <v>183</v>
      </c>
      <c r="D5" s="48" t="s">
        <v>139</v>
      </c>
      <c r="E5" s="49" t="s">
        <v>151</v>
      </c>
      <c r="F5" s="50" t="s">
        <v>4</v>
      </c>
      <c r="G5" s="36" t="s">
        <v>141</v>
      </c>
      <c r="H5" s="51" t="s">
        <v>140</v>
      </c>
      <c r="I5" s="48" t="s">
        <v>139</v>
      </c>
      <c r="J5" s="49" t="s">
        <v>151</v>
      </c>
      <c r="K5" s="52" t="s">
        <v>4</v>
      </c>
      <c r="L5" s="53" t="s">
        <v>141</v>
      </c>
      <c r="M5" s="51" t="s">
        <v>140</v>
      </c>
      <c r="N5" s="48" t="s">
        <v>139</v>
      </c>
      <c r="O5" s="49" t="s">
        <v>151</v>
      </c>
      <c r="P5" s="52" t="s">
        <v>4</v>
      </c>
      <c r="Q5" s="36" t="s">
        <v>141</v>
      </c>
      <c r="R5" s="51" t="s">
        <v>140</v>
      </c>
      <c r="S5" s="48" t="s">
        <v>139</v>
      </c>
      <c r="T5" s="54" t="s">
        <v>151</v>
      </c>
      <c r="U5" s="17" t="s">
        <v>4</v>
      </c>
      <c r="V5" s="124"/>
      <c r="W5" s="124"/>
      <c r="X5" s="124"/>
      <c r="Y5" s="124"/>
      <c r="Z5" s="124"/>
      <c r="AA5" s="124"/>
      <c r="AB5" s="124"/>
    </row>
    <row r="6" spans="2:24" ht="18" customHeight="1" thickBot="1">
      <c r="B6" s="128" t="s">
        <v>160</v>
      </c>
      <c r="C6" s="12">
        <v>1217</v>
      </c>
      <c r="D6" s="21">
        <v>20</v>
      </c>
      <c r="E6" s="55"/>
      <c r="F6" s="56">
        <f aca="true" t="shared" si="0" ref="F6:F52">IF(E6="","",D6*E6)</f>
      </c>
      <c r="G6" s="38" t="s">
        <v>167</v>
      </c>
      <c r="H6" s="57"/>
      <c r="I6" s="58">
        <v>3.1</v>
      </c>
      <c r="J6" s="59"/>
      <c r="K6" s="60">
        <f aca="true" t="shared" si="1" ref="K6:K52">IF(J6="","",I6*J6)</f>
      </c>
      <c r="L6" s="128" t="s">
        <v>138</v>
      </c>
      <c r="M6" s="61" t="s">
        <v>53</v>
      </c>
      <c r="N6" s="62">
        <v>6.1</v>
      </c>
      <c r="O6" s="63"/>
      <c r="P6" s="64">
        <f aca="true" t="shared" si="2" ref="P6:P52">IF(O6="","",N6*O6)</f>
      </c>
      <c r="Q6" s="125" t="s">
        <v>194</v>
      </c>
      <c r="R6" s="65" t="s">
        <v>134</v>
      </c>
      <c r="S6" s="62">
        <v>13.65</v>
      </c>
      <c r="T6" s="66"/>
      <c r="U6" s="11">
        <f aca="true" t="shared" si="3" ref="U6:U49">IF(T6="","",S6*T6)</f>
      </c>
      <c r="W6" s="27">
        <v>-3.15</v>
      </c>
      <c r="X6" s="28">
        <f>W6*T6</f>
        <v>0</v>
      </c>
    </row>
    <row r="7" spans="2:24" ht="18" customHeight="1" thickBot="1">
      <c r="B7" s="126"/>
      <c r="C7" s="8" t="s">
        <v>7</v>
      </c>
      <c r="D7" s="22">
        <v>16</v>
      </c>
      <c r="E7" s="67"/>
      <c r="F7" s="68">
        <f t="shared" si="0"/>
      </c>
      <c r="G7" s="125" t="s">
        <v>168</v>
      </c>
      <c r="H7" s="65">
        <v>1800</v>
      </c>
      <c r="I7" s="62">
        <v>1.8</v>
      </c>
      <c r="J7" s="63"/>
      <c r="K7" s="64">
        <f t="shared" si="1"/>
      </c>
      <c r="L7" s="130"/>
      <c r="M7" s="69" t="s">
        <v>136</v>
      </c>
      <c r="N7" s="70">
        <v>4.8</v>
      </c>
      <c r="O7" s="71"/>
      <c r="P7" s="72">
        <f t="shared" si="2"/>
      </c>
      <c r="Q7" s="126"/>
      <c r="R7" s="73">
        <v>4.5</v>
      </c>
      <c r="S7" s="74">
        <v>12.29</v>
      </c>
      <c r="T7" s="75"/>
      <c r="U7" s="5">
        <f t="shared" si="3"/>
      </c>
      <c r="W7" s="27">
        <v>-2.84</v>
      </c>
      <c r="X7" s="28">
        <f aca="true" t="shared" si="4" ref="X7:X15">W7*T7</f>
        <v>0</v>
      </c>
    </row>
    <row r="8" spans="2:24" ht="18" customHeight="1" thickBot="1">
      <c r="B8" s="127"/>
      <c r="C8" s="6" t="s">
        <v>2</v>
      </c>
      <c r="D8" s="23">
        <v>15</v>
      </c>
      <c r="E8" s="76"/>
      <c r="F8" s="77">
        <f t="shared" si="0"/>
      </c>
      <c r="G8" s="126"/>
      <c r="H8" s="73">
        <v>1500</v>
      </c>
      <c r="I8" s="74">
        <v>1.5</v>
      </c>
      <c r="J8" s="78"/>
      <c r="K8" s="79">
        <f t="shared" si="1"/>
      </c>
      <c r="L8" s="42" t="s">
        <v>135</v>
      </c>
      <c r="M8" s="80"/>
      <c r="N8" s="58">
        <v>3</v>
      </c>
      <c r="O8" s="63"/>
      <c r="P8" s="60">
        <f t="shared" si="2"/>
      </c>
      <c r="Q8" s="126"/>
      <c r="R8" s="73" t="s">
        <v>12</v>
      </c>
      <c r="S8" s="74">
        <v>10.92</v>
      </c>
      <c r="T8" s="75"/>
      <c r="U8" s="11">
        <f t="shared" si="3"/>
      </c>
      <c r="W8" s="27">
        <v>-2.52</v>
      </c>
      <c r="X8" s="28">
        <f t="shared" si="4"/>
        <v>0</v>
      </c>
    </row>
    <row r="9" spans="2:24" ht="18" customHeight="1" thickBot="1">
      <c r="B9" s="125" t="s">
        <v>161</v>
      </c>
      <c r="C9" s="12">
        <v>1212</v>
      </c>
      <c r="D9" s="21">
        <v>15</v>
      </c>
      <c r="E9" s="55"/>
      <c r="F9" s="56">
        <f t="shared" si="0"/>
      </c>
      <c r="G9" s="126"/>
      <c r="H9" s="73">
        <v>1200</v>
      </c>
      <c r="I9" s="74">
        <v>1.2</v>
      </c>
      <c r="J9" s="78"/>
      <c r="K9" s="79">
        <f t="shared" si="1"/>
      </c>
      <c r="L9" s="45" t="s">
        <v>191</v>
      </c>
      <c r="M9" s="81"/>
      <c r="N9" s="58" t="s">
        <v>53</v>
      </c>
      <c r="O9" s="63"/>
      <c r="P9" s="60">
        <f t="shared" si="2"/>
      </c>
      <c r="Q9" s="126"/>
      <c r="R9" s="73">
        <v>3.5</v>
      </c>
      <c r="S9" s="74">
        <v>9.555</v>
      </c>
      <c r="T9" s="75"/>
      <c r="U9" s="7">
        <f t="shared" si="3"/>
      </c>
      <c r="W9" s="27">
        <v>-2.205</v>
      </c>
      <c r="X9" s="28">
        <f t="shared" si="4"/>
        <v>0</v>
      </c>
    </row>
    <row r="10" spans="2:24" ht="18" customHeight="1" thickBot="1">
      <c r="B10" s="126"/>
      <c r="C10" s="8">
        <v>1209</v>
      </c>
      <c r="D10" s="22">
        <v>12.1</v>
      </c>
      <c r="E10" s="67"/>
      <c r="F10" s="68">
        <f t="shared" si="0"/>
      </c>
      <c r="G10" s="127"/>
      <c r="H10" s="82" t="s">
        <v>127</v>
      </c>
      <c r="I10" s="70" t="s">
        <v>23</v>
      </c>
      <c r="J10" s="71"/>
      <c r="K10" s="72">
        <f t="shared" si="1"/>
      </c>
      <c r="L10" s="128" t="s">
        <v>133</v>
      </c>
      <c r="M10" s="61">
        <v>5</v>
      </c>
      <c r="N10" s="62">
        <v>120</v>
      </c>
      <c r="O10" s="63"/>
      <c r="P10" s="64">
        <f t="shared" si="2"/>
      </c>
      <c r="Q10" s="126"/>
      <c r="R10" s="73" t="s">
        <v>6</v>
      </c>
      <c r="S10" s="74">
        <v>8.19</v>
      </c>
      <c r="T10" s="75"/>
      <c r="U10" s="7">
        <f t="shared" si="3"/>
      </c>
      <c r="W10" s="27">
        <v>-1.89</v>
      </c>
      <c r="X10" s="28">
        <f t="shared" si="4"/>
        <v>0</v>
      </c>
    </row>
    <row r="11" spans="2:24" ht="18" customHeight="1">
      <c r="B11" s="126"/>
      <c r="C11" s="8" t="s">
        <v>132</v>
      </c>
      <c r="D11" s="22" t="s">
        <v>121</v>
      </c>
      <c r="E11" s="67"/>
      <c r="F11" s="68">
        <f t="shared" si="0"/>
      </c>
      <c r="G11" s="125" t="s">
        <v>188</v>
      </c>
      <c r="H11" s="65">
        <v>1800</v>
      </c>
      <c r="I11" s="62" t="s">
        <v>131</v>
      </c>
      <c r="J11" s="63"/>
      <c r="K11" s="64">
        <f t="shared" si="1"/>
      </c>
      <c r="L11" s="129"/>
      <c r="M11" s="83">
        <v>4</v>
      </c>
      <c r="N11" s="74">
        <v>100</v>
      </c>
      <c r="O11" s="78"/>
      <c r="P11" s="79">
        <f t="shared" si="2"/>
      </c>
      <c r="Q11" s="126"/>
      <c r="R11" s="73">
        <v>2.5</v>
      </c>
      <c r="S11" s="74">
        <v>6.825</v>
      </c>
      <c r="T11" s="75"/>
      <c r="U11" s="7">
        <f t="shared" si="3"/>
      </c>
      <c r="W11" s="27">
        <v>-1.575</v>
      </c>
      <c r="X11" s="28">
        <f t="shared" si="4"/>
        <v>0</v>
      </c>
    </row>
    <row r="12" spans="2:24" ht="18" customHeight="1" thickBot="1">
      <c r="B12" s="126"/>
      <c r="C12" s="13" t="s">
        <v>130</v>
      </c>
      <c r="D12" s="24">
        <v>15</v>
      </c>
      <c r="E12" s="67"/>
      <c r="F12" s="68">
        <f t="shared" si="0"/>
      </c>
      <c r="G12" s="126"/>
      <c r="H12" s="73">
        <v>1500</v>
      </c>
      <c r="I12" s="74" t="s">
        <v>16</v>
      </c>
      <c r="J12" s="78"/>
      <c r="K12" s="79">
        <f t="shared" si="1"/>
      </c>
      <c r="L12" s="130"/>
      <c r="M12" s="69">
        <v>3</v>
      </c>
      <c r="N12" s="70">
        <v>80</v>
      </c>
      <c r="O12" s="71"/>
      <c r="P12" s="72">
        <f t="shared" si="2"/>
      </c>
      <c r="Q12" s="126"/>
      <c r="R12" s="73" t="s">
        <v>1</v>
      </c>
      <c r="S12" s="74">
        <v>5.46</v>
      </c>
      <c r="T12" s="75"/>
      <c r="U12" s="7">
        <f t="shared" si="3"/>
      </c>
      <c r="W12" s="27">
        <v>-1.26</v>
      </c>
      <c r="X12" s="28">
        <f t="shared" si="4"/>
        <v>0</v>
      </c>
    </row>
    <row r="13" spans="2:24" ht="18" customHeight="1">
      <c r="B13" s="126"/>
      <c r="C13" s="8" t="s">
        <v>76</v>
      </c>
      <c r="D13" s="22">
        <v>13.3</v>
      </c>
      <c r="E13" s="67"/>
      <c r="F13" s="68">
        <f t="shared" si="0"/>
      </c>
      <c r="G13" s="126"/>
      <c r="H13" s="73">
        <v>1200</v>
      </c>
      <c r="I13" s="74" t="s">
        <v>31</v>
      </c>
      <c r="J13" s="78"/>
      <c r="K13" s="79">
        <f t="shared" si="1"/>
      </c>
      <c r="L13" s="125" t="s">
        <v>172</v>
      </c>
      <c r="M13" s="61" t="s">
        <v>129</v>
      </c>
      <c r="N13" s="62">
        <v>15.3</v>
      </c>
      <c r="O13" s="63"/>
      <c r="P13" s="64">
        <f t="shared" si="2"/>
      </c>
      <c r="Q13" s="126"/>
      <c r="R13" s="73">
        <v>1.5</v>
      </c>
      <c r="S13" s="74">
        <v>4.905</v>
      </c>
      <c r="T13" s="75"/>
      <c r="U13" s="7">
        <f t="shared" si="3"/>
      </c>
      <c r="W13" s="27">
        <v>-1.755</v>
      </c>
      <c r="X13" s="28">
        <f t="shared" si="4"/>
        <v>0</v>
      </c>
    </row>
    <row r="14" spans="2:24" ht="18" customHeight="1" thickBot="1">
      <c r="B14" s="126"/>
      <c r="C14" s="8" t="s">
        <v>128</v>
      </c>
      <c r="D14" s="22">
        <v>9.5</v>
      </c>
      <c r="E14" s="67"/>
      <c r="F14" s="68">
        <f t="shared" si="0"/>
      </c>
      <c r="G14" s="127"/>
      <c r="H14" s="82" t="s">
        <v>127</v>
      </c>
      <c r="I14" s="70" t="s">
        <v>27</v>
      </c>
      <c r="J14" s="71"/>
      <c r="K14" s="72">
        <f t="shared" si="1"/>
      </c>
      <c r="L14" s="129"/>
      <c r="M14" s="83" t="s">
        <v>126</v>
      </c>
      <c r="N14" s="74">
        <v>13</v>
      </c>
      <c r="O14" s="78"/>
      <c r="P14" s="79">
        <f t="shared" si="2"/>
      </c>
      <c r="Q14" s="126"/>
      <c r="R14" s="73" t="s">
        <v>100</v>
      </c>
      <c r="S14" s="74">
        <v>2.73</v>
      </c>
      <c r="T14" s="75"/>
      <c r="U14" s="7">
        <f t="shared" si="3"/>
      </c>
      <c r="W14" s="27">
        <v>-0.63</v>
      </c>
      <c r="X14" s="28">
        <f t="shared" si="4"/>
        <v>0</v>
      </c>
    </row>
    <row r="15" spans="2:24" ht="18" customHeight="1" thickBot="1">
      <c r="B15" s="126"/>
      <c r="C15" s="8" t="s">
        <v>125</v>
      </c>
      <c r="D15" s="22">
        <v>6.5</v>
      </c>
      <c r="E15" s="67"/>
      <c r="F15" s="68">
        <f t="shared" si="0"/>
      </c>
      <c r="G15" s="125" t="s">
        <v>169</v>
      </c>
      <c r="H15" s="65">
        <v>1800</v>
      </c>
      <c r="I15" s="62" t="s">
        <v>124</v>
      </c>
      <c r="J15" s="63"/>
      <c r="K15" s="64">
        <f t="shared" si="1"/>
      </c>
      <c r="L15" s="129"/>
      <c r="M15" s="83" t="s">
        <v>107</v>
      </c>
      <c r="N15" s="74">
        <v>12</v>
      </c>
      <c r="O15" s="78"/>
      <c r="P15" s="79">
        <f t="shared" si="2"/>
      </c>
      <c r="Q15" s="127"/>
      <c r="R15" s="82">
        <v>0.5</v>
      </c>
      <c r="S15" s="70">
        <v>1.365</v>
      </c>
      <c r="T15" s="84"/>
      <c r="U15" s="7">
        <f t="shared" si="3"/>
      </c>
      <c r="V15" s="18"/>
      <c r="W15" s="27">
        <v>-0.315</v>
      </c>
      <c r="X15" s="28">
        <f t="shared" si="4"/>
        <v>0</v>
      </c>
    </row>
    <row r="16" spans="2:24" ht="18" customHeight="1">
      <c r="B16" s="126"/>
      <c r="C16" s="8" t="s">
        <v>123</v>
      </c>
      <c r="D16" s="22" t="s">
        <v>122</v>
      </c>
      <c r="E16" s="67"/>
      <c r="F16" s="68">
        <f t="shared" si="0"/>
      </c>
      <c r="G16" s="126"/>
      <c r="H16" s="73">
        <v>1500</v>
      </c>
      <c r="I16" s="74" t="s">
        <v>50</v>
      </c>
      <c r="J16" s="78"/>
      <c r="K16" s="79">
        <f t="shared" si="1"/>
      </c>
      <c r="L16" s="129"/>
      <c r="M16" s="83" t="s">
        <v>104</v>
      </c>
      <c r="N16" s="74">
        <v>9.5</v>
      </c>
      <c r="O16" s="78"/>
      <c r="P16" s="79">
        <f t="shared" si="2"/>
      </c>
      <c r="Q16" s="125" t="s">
        <v>184</v>
      </c>
      <c r="R16" s="85" t="s">
        <v>175</v>
      </c>
      <c r="S16" s="62" t="s">
        <v>115</v>
      </c>
      <c r="T16" s="66"/>
      <c r="U16" s="7">
        <f t="shared" si="3"/>
      </c>
      <c r="V16" s="18"/>
      <c r="W16" s="140">
        <f>SUM(X6:X15)/1000</f>
        <v>0</v>
      </c>
      <c r="X16" s="141"/>
    </row>
    <row r="17" spans="2:21" ht="18" customHeight="1" thickBot="1">
      <c r="B17" s="126"/>
      <c r="C17" s="8" t="s">
        <v>113</v>
      </c>
      <c r="D17" s="22" t="s">
        <v>121</v>
      </c>
      <c r="E17" s="67"/>
      <c r="F17" s="68">
        <f t="shared" si="0"/>
      </c>
      <c r="G17" s="126"/>
      <c r="H17" s="73">
        <v>1200</v>
      </c>
      <c r="I17" s="74" t="s">
        <v>120</v>
      </c>
      <c r="J17" s="78"/>
      <c r="K17" s="79">
        <f t="shared" si="1"/>
      </c>
      <c r="L17" s="129"/>
      <c r="M17" s="83" t="s">
        <v>119</v>
      </c>
      <c r="N17" s="74">
        <v>8</v>
      </c>
      <c r="O17" s="78"/>
      <c r="P17" s="79">
        <f t="shared" si="2"/>
      </c>
      <c r="Q17" s="126"/>
      <c r="R17" s="86" t="s">
        <v>176</v>
      </c>
      <c r="S17" s="74">
        <v>0.8</v>
      </c>
      <c r="T17" s="75"/>
      <c r="U17" s="5">
        <f t="shared" si="3"/>
      </c>
    </row>
    <row r="18" spans="2:21" ht="18" customHeight="1" thickBot="1">
      <c r="B18" s="127"/>
      <c r="C18" s="6" t="s">
        <v>118</v>
      </c>
      <c r="D18" s="23" t="s">
        <v>117</v>
      </c>
      <c r="E18" s="76"/>
      <c r="F18" s="77">
        <f t="shared" si="0"/>
      </c>
      <c r="G18" s="127"/>
      <c r="H18" s="82">
        <v>900</v>
      </c>
      <c r="I18" s="70" t="s">
        <v>6</v>
      </c>
      <c r="J18" s="71"/>
      <c r="K18" s="72">
        <f t="shared" si="1"/>
      </c>
      <c r="L18" s="130"/>
      <c r="M18" s="69" t="s">
        <v>116</v>
      </c>
      <c r="N18" s="70">
        <v>6</v>
      </c>
      <c r="O18" s="71"/>
      <c r="P18" s="72">
        <f t="shared" si="2"/>
      </c>
      <c r="Q18" s="127"/>
      <c r="R18" s="87" t="s">
        <v>177</v>
      </c>
      <c r="S18" s="70">
        <v>1.12</v>
      </c>
      <c r="T18" s="84"/>
      <c r="U18" s="11">
        <f t="shared" si="3"/>
      </c>
    </row>
    <row r="19" spans="2:21" ht="18" customHeight="1" thickBot="1">
      <c r="B19" s="38" t="s">
        <v>186</v>
      </c>
      <c r="C19" s="14" t="s">
        <v>2</v>
      </c>
      <c r="D19" s="25" t="s">
        <v>114</v>
      </c>
      <c r="E19" s="55"/>
      <c r="F19" s="88">
        <f t="shared" si="0"/>
      </c>
      <c r="G19" s="125" t="s">
        <v>170</v>
      </c>
      <c r="H19" s="65">
        <v>1800</v>
      </c>
      <c r="I19" s="62">
        <v>13</v>
      </c>
      <c r="J19" s="63"/>
      <c r="K19" s="64">
        <f t="shared" si="1"/>
      </c>
      <c r="L19" s="125" t="s">
        <v>173</v>
      </c>
      <c r="M19" s="61" t="s">
        <v>12</v>
      </c>
      <c r="N19" s="62">
        <v>16.24</v>
      </c>
      <c r="O19" s="63"/>
      <c r="P19" s="64">
        <f t="shared" si="2"/>
      </c>
      <c r="Q19" s="42" t="s">
        <v>112</v>
      </c>
      <c r="R19" s="89"/>
      <c r="S19" s="58">
        <v>1</v>
      </c>
      <c r="T19" s="66"/>
      <c r="U19" s="7">
        <f t="shared" si="3"/>
      </c>
    </row>
    <row r="20" spans="2:21" ht="18" customHeight="1" thickBot="1">
      <c r="B20" s="125" t="s">
        <v>162</v>
      </c>
      <c r="C20" s="12" t="s">
        <v>76</v>
      </c>
      <c r="D20" s="21">
        <v>18.5</v>
      </c>
      <c r="E20" s="55"/>
      <c r="F20" s="56">
        <f t="shared" si="0"/>
      </c>
      <c r="G20" s="129"/>
      <c r="H20" s="73">
        <v>1500</v>
      </c>
      <c r="I20" s="74">
        <v>12</v>
      </c>
      <c r="J20" s="78"/>
      <c r="K20" s="79">
        <f t="shared" si="1"/>
      </c>
      <c r="L20" s="129"/>
      <c r="M20" s="83">
        <v>3.5</v>
      </c>
      <c r="N20" s="74">
        <v>14.21</v>
      </c>
      <c r="O20" s="78"/>
      <c r="P20" s="79">
        <f t="shared" si="2"/>
      </c>
      <c r="Q20" s="42" t="s">
        <v>110</v>
      </c>
      <c r="R20" s="89" t="s">
        <v>174</v>
      </c>
      <c r="S20" s="58">
        <v>1.09</v>
      </c>
      <c r="T20" s="66"/>
      <c r="U20" s="5">
        <f t="shared" si="3"/>
      </c>
    </row>
    <row r="21" spans="2:21" ht="18" customHeight="1" thickBot="1">
      <c r="B21" s="127"/>
      <c r="C21" s="6" t="s">
        <v>113</v>
      </c>
      <c r="D21" s="23">
        <v>16.6</v>
      </c>
      <c r="E21" s="76"/>
      <c r="F21" s="77">
        <f t="shared" si="0"/>
      </c>
      <c r="G21" s="129"/>
      <c r="H21" s="73">
        <v>1200</v>
      </c>
      <c r="I21" s="74">
        <v>10.5</v>
      </c>
      <c r="J21" s="78"/>
      <c r="K21" s="79">
        <f t="shared" si="1"/>
      </c>
      <c r="L21" s="129"/>
      <c r="M21" s="83" t="s">
        <v>6</v>
      </c>
      <c r="N21" s="74">
        <v>12.18</v>
      </c>
      <c r="O21" s="78"/>
      <c r="P21" s="79">
        <f t="shared" si="2"/>
      </c>
      <c r="Q21" s="42" t="s">
        <v>106</v>
      </c>
      <c r="R21" s="89" t="s">
        <v>178</v>
      </c>
      <c r="S21" s="58">
        <v>0.625</v>
      </c>
      <c r="T21" s="66"/>
      <c r="U21" s="9">
        <f t="shared" si="3"/>
      </c>
    </row>
    <row r="22" spans="2:21" ht="18" customHeight="1" thickBot="1">
      <c r="B22" s="38" t="s">
        <v>187</v>
      </c>
      <c r="C22" s="14"/>
      <c r="D22" s="25" t="s">
        <v>111</v>
      </c>
      <c r="E22" s="55"/>
      <c r="F22" s="88">
        <f t="shared" si="0"/>
      </c>
      <c r="G22" s="130"/>
      <c r="H22" s="82">
        <v>900</v>
      </c>
      <c r="I22" s="70">
        <v>9</v>
      </c>
      <c r="J22" s="71"/>
      <c r="K22" s="72">
        <f t="shared" si="1"/>
      </c>
      <c r="L22" s="129"/>
      <c r="M22" s="83">
        <v>2.5</v>
      </c>
      <c r="N22" s="74">
        <v>10.15</v>
      </c>
      <c r="O22" s="78"/>
      <c r="P22" s="79">
        <f t="shared" si="2"/>
      </c>
      <c r="Q22" s="42" t="s">
        <v>103</v>
      </c>
      <c r="R22" s="89" t="s">
        <v>178</v>
      </c>
      <c r="S22" s="58">
        <v>0.815</v>
      </c>
      <c r="T22" s="66"/>
      <c r="U22" s="9">
        <f t="shared" si="3"/>
      </c>
    </row>
    <row r="23" spans="2:21" ht="18" customHeight="1" thickBot="1">
      <c r="B23" s="125" t="s">
        <v>163</v>
      </c>
      <c r="C23" s="12" t="s">
        <v>109</v>
      </c>
      <c r="D23" s="21">
        <v>16</v>
      </c>
      <c r="E23" s="55"/>
      <c r="F23" s="56">
        <f t="shared" si="0"/>
      </c>
      <c r="G23" s="128" t="s">
        <v>108</v>
      </c>
      <c r="H23" s="65" t="s">
        <v>107</v>
      </c>
      <c r="I23" s="62">
        <v>18</v>
      </c>
      <c r="J23" s="63"/>
      <c r="K23" s="64">
        <f t="shared" si="1"/>
      </c>
      <c r="L23" s="129"/>
      <c r="M23" s="83" t="s">
        <v>1</v>
      </c>
      <c r="N23" s="74">
        <v>8.12</v>
      </c>
      <c r="O23" s="78"/>
      <c r="P23" s="79">
        <f t="shared" si="2"/>
      </c>
      <c r="Q23" s="42" t="s">
        <v>99</v>
      </c>
      <c r="R23" s="89" t="s">
        <v>179</v>
      </c>
      <c r="S23" s="58" t="s">
        <v>20</v>
      </c>
      <c r="T23" s="66"/>
      <c r="U23" s="9">
        <f t="shared" si="3"/>
      </c>
    </row>
    <row r="24" spans="2:21" ht="18" customHeight="1" thickBot="1">
      <c r="B24" s="126"/>
      <c r="C24" s="8" t="s">
        <v>105</v>
      </c>
      <c r="D24" s="22">
        <v>8.3</v>
      </c>
      <c r="E24" s="67"/>
      <c r="F24" s="68">
        <f t="shared" si="0"/>
      </c>
      <c r="G24" s="127"/>
      <c r="H24" s="82" t="s">
        <v>104</v>
      </c>
      <c r="I24" s="70">
        <v>14</v>
      </c>
      <c r="J24" s="71"/>
      <c r="K24" s="72">
        <f t="shared" si="1"/>
      </c>
      <c r="L24" s="129"/>
      <c r="M24" s="83">
        <v>1.5</v>
      </c>
      <c r="N24" s="74">
        <v>6.09</v>
      </c>
      <c r="O24" s="78"/>
      <c r="P24" s="79">
        <f t="shared" si="2"/>
      </c>
      <c r="Q24" s="42" t="s">
        <v>96</v>
      </c>
      <c r="R24" s="89" t="s">
        <v>180</v>
      </c>
      <c r="S24" s="58">
        <v>0.4</v>
      </c>
      <c r="T24" s="66"/>
      <c r="U24" s="9">
        <f t="shared" si="3"/>
      </c>
    </row>
    <row r="25" spans="2:21" ht="18" customHeight="1" thickBot="1">
      <c r="B25" s="126"/>
      <c r="C25" s="8" t="s">
        <v>102</v>
      </c>
      <c r="D25" s="22">
        <v>13.5</v>
      </c>
      <c r="E25" s="67"/>
      <c r="F25" s="68">
        <f t="shared" si="0"/>
      </c>
      <c r="G25" s="128" t="s">
        <v>101</v>
      </c>
      <c r="H25" s="65"/>
      <c r="I25" s="62">
        <v>14</v>
      </c>
      <c r="J25" s="63"/>
      <c r="K25" s="64">
        <f t="shared" si="1"/>
      </c>
      <c r="L25" s="130"/>
      <c r="M25" s="69" t="s">
        <v>100</v>
      </c>
      <c r="N25" s="70">
        <v>4.06</v>
      </c>
      <c r="O25" s="71"/>
      <c r="P25" s="72">
        <f t="shared" si="2"/>
      </c>
      <c r="Q25" s="42" t="s">
        <v>93</v>
      </c>
      <c r="R25" s="89" t="s">
        <v>174</v>
      </c>
      <c r="S25" s="58">
        <v>0.83</v>
      </c>
      <c r="T25" s="66"/>
      <c r="U25" s="9">
        <f t="shared" si="3"/>
      </c>
    </row>
    <row r="26" spans="2:21" ht="18" customHeight="1" thickBot="1">
      <c r="B26" s="126"/>
      <c r="C26" s="8" t="s">
        <v>98</v>
      </c>
      <c r="D26" s="22">
        <v>6.9</v>
      </c>
      <c r="E26" s="67"/>
      <c r="F26" s="68">
        <f t="shared" si="0"/>
      </c>
      <c r="G26" s="127"/>
      <c r="H26" s="82" t="s">
        <v>97</v>
      </c>
      <c r="I26" s="70">
        <v>4</v>
      </c>
      <c r="J26" s="71"/>
      <c r="K26" s="72">
        <f t="shared" si="1"/>
      </c>
      <c r="L26" s="125" t="s">
        <v>189</v>
      </c>
      <c r="M26" s="61">
        <v>5430</v>
      </c>
      <c r="N26" s="62">
        <v>18.1</v>
      </c>
      <c r="O26" s="63"/>
      <c r="P26" s="64">
        <f t="shared" si="2"/>
      </c>
      <c r="Q26" s="43" t="s">
        <v>89</v>
      </c>
      <c r="R26" s="90" t="s">
        <v>196</v>
      </c>
      <c r="S26" s="62">
        <v>0.5</v>
      </c>
      <c r="T26" s="66"/>
      <c r="U26" s="9">
        <f t="shared" si="3"/>
      </c>
    </row>
    <row r="27" spans="2:21" ht="18" customHeight="1" thickBot="1">
      <c r="B27" s="126"/>
      <c r="C27" s="8" t="s">
        <v>95</v>
      </c>
      <c r="D27" s="22">
        <v>10.4</v>
      </c>
      <c r="E27" s="67"/>
      <c r="F27" s="68">
        <f t="shared" si="0"/>
      </c>
      <c r="G27" s="42" t="s">
        <v>94</v>
      </c>
      <c r="H27" s="91"/>
      <c r="I27" s="58">
        <v>6.5</v>
      </c>
      <c r="J27" s="59"/>
      <c r="K27" s="60">
        <f t="shared" si="1"/>
      </c>
      <c r="L27" s="127"/>
      <c r="M27" s="69" t="s">
        <v>87</v>
      </c>
      <c r="N27" s="70">
        <v>12.1</v>
      </c>
      <c r="O27" s="71"/>
      <c r="P27" s="72">
        <f t="shared" si="2"/>
      </c>
      <c r="Q27" s="40" t="s">
        <v>86</v>
      </c>
      <c r="R27" s="92" t="s">
        <v>196</v>
      </c>
      <c r="S27" s="74">
        <v>0.5</v>
      </c>
      <c r="T27" s="75"/>
      <c r="U27" s="9">
        <f t="shared" si="3"/>
      </c>
    </row>
    <row r="28" spans="2:21" ht="18" customHeight="1" thickBot="1">
      <c r="B28" s="126"/>
      <c r="C28" s="8" t="s">
        <v>92</v>
      </c>
      <c r="D28" s="22">
        <v>5.9</v>
      </c>
      <c r="E28" s="67"/>
      <c r="F28" s="68">
        <f t="shared" si="0"/>
      </c>
      <c r="G28" s="42" t="s">
        <v>91</v>
      </c>
      <c r="H28" s="91"/>
      <c r="I28" s="58" t="s">
        <v>90</v>
      </c>
      <c r="J28" s="59"/>
      <c r="K28" s="60">
        <f t="shared" si="1"/>
      </c>
      <c r="L28" s="125" t="s">
        <v>190</v>
      </c>
      <c r="M28" s="61">
        <v>5430</v>
      </c>
      <c r="N28" s="62">
        <v>14.2</v>
      </c>
      <c r="O28" s="63"/>
      <c r="P28" s="64">
        <f t="shared" si="2"/>
      </c>
      <c r="Q28" s="41" t="s">
        <v>84</v>
      </c>
      <c r="R28" s="93" t="s">
        <v>196</v>
      </c>
      <c r="S28" s="70">
        <v>0.5</v>
      </c>
      <c r="T28" s="84"/>
      <c r="U28" s="11">
        <f t="shared" si="3"/>
      </c>
    </row>
    <row r="29" spans="2:21" ht="18" customHeight="1" thickBot="1">
      <c r="B29" s="126"/>
      <c r="C29" s="8" t="s">
        <v>88</v>
      </c>
      <c r="D29" s="22">
        <v>8.4</v>
      </c>
      <c r="E29" s="67"/>
      <c r="F29" s="68">
        <f t="shared" si="0"/>
      </c>
      <c r="G29" s="125" t="s">
        <v>171</v>
      </c>
      <c r="H29" s="65">
        <v>1800</v>
      </c>
      <c r="I29" s="62">
        <v>10</v>
      </c>
      <c r="J29" s="63"/>
      <c r="K29" s="64">
        <f t="shared" si="1"/>
      </c>
      <c r="L29" s="127"/>
      <c r="M29" s="69">
        <v>5420</v>
      </c>
      <c r="N29" s="70">
        <v>9.7</v>
      </c>
      <c r="O29" s="71"/>
      <c r="P29" s="72">
        <f t="shared" si="2"/>
      </c>
      <c r="Q29" s="128" t="s">
        <v>83</v>
      </c>
      <c r="R29" s="65">
        <v>1000</v>
      </c>
      <c r="S29" s="62" t="s">
        <v>82</v>
      </c>
      <c r="T29" s="66"/>
      <c r="U29" s="7">
        <f t="shared" si="3"/>
      </c>
    </row>
    <row r="30" spans="2:21" ht="18" customHeight="1" thickBot="1">
      <c r="B30" s="127"/>
      <c r="C30" s="6" t="s">
        <v>85</v>
      </c>
      <c r="D30" s="26">
        <v>5.1</v>
      </c>
      <c r="E30" s="76"/>
      <c r="F30" s="77">
        <f t="shared" si="0"/>
      </c>
      <c r="G30" s="129"/>
      <c r="H30" s="73">
        <v>1500</v>
      </c>
      <c r="I30" s="74">
        <v>7.7</v>
      </c>
      <c r="J30" s="78"/>
      <c r="K30" s="79">
        <f t="shared" si="1"/>
      </c>
      <c r="L30" s="128" t="s">
        <v>80</v>
      </c>
      <c r="M30" s="61" t="s">
        <v>55</v>
      </c>
      <c r="N30" s="62" t="s">
        <v>79</v>
      </c>
      <c r="O30" s="63"/>
      <c r="P30" s="64">
        <f t="shared" si="2"/>
      </c>
      <c r="Q30" s="126"/>
      <c r="R30" s="73">
        <v>800</v>
      </c>
      <c r="S30" s="74">
        <v>1.72</v>
      </c>
      <c r="T30" s="75"/>
      <c r="U30" s="5">
        <f t="shared" si="3"/>
      </c>
    </row>
    <row r="31" spans="2:21" ht="18" customHeight="1" thickBot="1">
      <c r="B31" s="125" t="s">
        <v>165</v>
      </c>
      <c r="C31" s="12">
        <v>1812</v>
      </c>
      <c r="D31" s="21">
        <v>4.1</v>
      </c>
      <c r="E31" s="55"/>
      <c r="F31" s="56">
        <f t="shared" si="0"/>
      </c>
      <c r="G31" s="129"/>
      <c r="H31" s="73">
        <v>1200</v>
      </c>
      <c r="I31" s="74">
        <v>6.6</v>
      </c>
      <c r="J31" s="78"/>
      <c r="K31" s="79">
        <f t="shared" si="1"/>
      </c>
      <c r="L31" s="126"/>
      <c r="M31" s="83" t="s">
        <v>51</v>
      </c>
      <c r="N31" s="74" t="s">
        <v>77</v>
      </c>
      <c r="O31" s="78"/>
      <c r="P31" s="72">
        <f t="shared" si="2"/>
      </c>
      <c r="Q31" s="126"/>
      <c r="R31" s="73">
        <v>600</v>
      </c>
      <c r="S31" s="74">
        <v>1.45</v>
      </c>
      <c r="T31" s="75"/>
      <c r="U31" s="11">
        <f t="shared" si="3"/>
      </c>
    </row>
    <row r="32" spans="2:21" ht="18" customHeight="1" thickBot="1">
      <c r="B32" s="126"/>
      <c r="C32" s="8">
        <v>1512</v>
      </c>
      <c r="D32" s="22" t="s">
        <v>81</v>
      </c>
      <c r="E32" s="67"/>
      <c r="F32" s="68">
        <f t="shared" si="0"/>
      </c>
      <c r="G32" s="130"/>
      <c r="H32" s="82">
        <v>900</v>
      </c>
      <c r="I32" s="70">
        <v>5.3</v>
      </c>
      <c r="J32" s="71"/>
      <c r="K32" s="72">
        <f t="shared" si="1"/>
      </c>
      <c r="L32" s="126"/>
      <c r="M32" s="94" t="s">
        <v>53</v>
      </c>
      <c r="N32" s="95" t="s">
        <v>75</v>
      </c>
      <c r="O32" s="78"/>
      <c r="P32" s="64">
        <f t="shared" si="2"/>
      </c>
      <c r="Q32" s="126"/>
      <c r="R32" s="73">
        <v>400</v>
      </c>
      <c r="S32" s="74">
        <v>1.14</v>
      </c>
      <c r="T32" s="75"/>
      <c r="U32" s="7">
        <f t="shared" si="3"/>
      </c>
    </row>
    <row r="33" spans="2:21" ht="18" customHeight="1" thickBot="1">
      <c r="B33" s="126"/>
      <c r="C33" s="8">
        <v>1212</v>
      </c>
      <c r="D33" s="22">
        <v>3.1</v>
      </c>
      <c r="E33" s="67"/>
      <c r="F33" s="68">
        <f t="shared" si="0"/>
      </c>
      <c r="G33" s="128" t="s">
        <v>78</v>
      </c>
      <c r="H33" s="65">
        <v>500</v>
      </c>
      <c r="I33" s="62">
        <v>6</v>
      </c>
      <c r="J33" s="63"/>
      <c r="K33" s="64">
        <f t="shared" si="1"/>
      </c>
      <c r="L33" s="127"/>
      <c r="M33" s="69" t="s">
        <v>136</v>
      </c>
      <c r="N33" s="70" t="s">
        <v>71</v>
      </c>
      <c r="O33" s="71"/>
      <c r="P33" s="79">
        <f t="shared" si="2"/>
      </c>
      <c r="Q33" s="126"/>
      <c r="R33" s="73">
        <v>350</v>
      </c>
      <c r="S33" s="74">
        <v>1.02</v>
      </c>
      <c r="T33" s="75"/>
      <c r="U33" s="7">
        <f t="shared" si="3"/>
      </c>
    </row>
    <row r="34" spans="2:21" ht="18" customHeight="1" thickBot="1">
      <c r="B34" s="126"/>
      <c r="C34" s="8" t="s">
        <v>76</v>
      </c>
      <c r="D34" s="22">
        <v>2.7</v>
      </c>
      <c r="E34" s="67"/>
      <c r="F34" s="68">
        <f t="shared" si="0"/>
      </c>
      <c r="G34" s="127"/>
      <c r="H34" s="82">
        <v>250</v>
      </c>
      <c r="I34" s="70">
        <v>3</v>
      </c>
      <c r="J34" s="71"/>
      <c r="K34" s="72">
        <f t="shared" si="1"/>
      </c>
      <c r="L34" s="46" t="s">
        <v>69</v>
      </c>
      <c r="M34" s="57" t="s">
        <v>174</v>
      </c>
      <c r="N34" s="58" t="s">
        <v>20</v>
      </c>
      <c r="O34" s="63"/>
      <c r="P34" s="79">
        <f t="shared" si="2"/>
      </c>
      <c r="Q34" s="126"/>
      <c r="R34" s="73">
        <v>300</v>
      </c>
      <c r="S34" s="74">
        <v>0.96</v>
      </c>
      <c r="T34" s="75"/>
      <c r="U34" s="7">
        <f t="shared" si="3"/>
      </c>
    </row>
    <row r="35" spans="2:21" ht="18" customHeight="1" thickBot="1">
      <c r="B35" s="126"/>
      <c r="C35" s="8">
        <v>1804</v>
      </c>
      <c r="D35" s="22">
        <v>3.3</v>
      </c>
      <c r="E35" s="67"/>
      <c r="F35" s="68">
        <f t="shared" si="0"/>
      </c>
      <c r="G35" s="128" t="s">
        <v>74</v>
      </c>
      <c r="H35" s="65" t="s">
        <v>73</v>
      </c>
      <c r="I35" s="62" t="s">
        <v>72</v>
      </c>
      <c r="J35" s="63"/>
      <c r="K35" s="64">
        <f t="shared" si="1"/>
      </c>
      <c r="L35" s="43" t="s">
        <v>66</v>
      </c>
      <c r="M35" s="61"/>
      <c r="N35" s="96">
        <v>6.4</v>
      </c>
      <c r="O35" s="63"/>
      <c r="P35" s="72">
        <f t="shared" si="2"/>
      </c>
      <c r="Q35" s="126"/>
      <c r="R35" s="73">
        <v>200</v>
      </c>
      <c r="S35" s="74">
        <v>0.845</v>
      </c>
      <c r="T35" s="75"/>
      <c r="U35" s="7">
        <f t="shared" si="3"/>
      </c>
    </row>
    <row r="36" spans="2:21" ht="18" customHeight="1" thickBot="1">
      <c r="B36" s="126"/>
      <c r="C36" s="8">
        <v>1504</v>
      </c>
      <c r="D36" s="22">
        <v>2.8</v>
      </c>
      <c r="E36" s="67"/>
      <c r="F36" s="68">
        <f t="shared" si="0"/>
      </c>
      <c r="G36" s="129"/>
      <c r="H36" s="73" t="s">
        <v>70</v>
      </c>
      <c r="I36" s="74" t="s">
        <v>59</v>
      </c>
      <c r="J36" s="78"/>
      <c r="K36" s="79">
        <f t="shared" si="1"/>
      </c>
      <c r="L36" s="143" t="s">
        <v>62</v>
      </c>
      <c r="M36" s="97" t="s">
        <v>61</v>
      </c>
      <c r="N36" s="98">
        <v>6.7</v>
      </c>
      <c r="O36" s="78"/>
      <c r="P36" s="60">
        <f t="shared" si="2"/>
      </c>
      <c r="Q36" s="127"/>
      <c r="R36" s="82" t="s">
        <v>60</v>
      </c>
      <c r="S36" s="70" t="s">
        <v>59</v>
      </c>
      <c r="T36" s="84"/>
      <c r="U36" s="7">
        <f t="shared" si="3"/>
      </c>
    </row>
    <row r="37" spans="2:21" ht="18" customHeight="1" thickBot="1">
      <c r="B37" s="126"/>
      <c r="C37" s="8">
        <v>1204</v>
      </c>
      <c r="D37" s="22">
        <v>2.3</v>
      </c>
      <c r="E37" s="67"/>
      <c r="F37" s="68">
        <f t="shared" si="0"/>
      </c>
      <c r="G37" s="130"/>
      <c r="H37" s="82" t="s">
        <v>68</v>
      </c>
      <c r="I37" s="70" t="s">
        <v>67</v>
      </c>
      <c r="J37" s="71"/>
      <c r="K37" s="72">
        <f t="shared" si="1"/>
      </c>
      <c r="L37" s="127"/>
      <c r="M37" s="69" t="s">
        <v>56</v>
      </c>
      <c r="N37" s="70">
        <v>7.1</v>
      </c>
      <c r="O37" s="71"/>
      <c r="P37" s="64">
        <f t="shared" si="2"/>
      </c>
      <c r="Q37" s="125" t="s">
        <v>182</v>
      </c>
      <c r="R37" s="65">
        <v>1.8</v>
      </c>
      <c r="S37" s="62" t="s">
        <v>55</v>
      </c>
      <c r="T37" s="66"/>
      <c r="U37" s="7">
        <f t="shared" si="3"/>
      </c>
    </row>
    <row r="38" spans="2:21" ht="18" customHeight="1" thickBot="1">
      <c r="B38" s="126"/>
      <c r="C38" s="8" t="s">
        <v>65</v>
      </c>
      <c r="D38" s="22">
        <v>1.8</v>
      </c>
      <c r="E38" s="67"/>
      <c r="F38" s="68">
        <f t="shared" si="0"/>
      </c>
      <c r="G38" s="128" t="s">
        <v>64</v>
      </c>
      <c r="H38" s="65"/>
      <c r="I38" s="62" t="s">
        <v>63</v>
      </c>
      <c r="J38" s="63"/>
      <c r="K38" s="64">
        <f t="shared" si="1"/>
      </c>
      <c r="L38" s="128" t="s">
        <v>47</v>
      </c>
      <c r="M38" s="97" t="s">
        <v>46</v>
      </c>
      <c r="N38" s="98">
        <v>4.35</v>
      </c>
      <c r="O38" s="78"/>
      <c r="P38" s="79">
        <f t="shared" si="2"/>
      </c>
      <c r="Q38" s="144"/>
      <c r="R38" s="73">
        <v>1.5</v>
      </c>
      <c r="S38" s="74" t="s">
        <v>50</v>
      </c>
      <c r="T38" s="75"/>
      <c r="U38" s="5">
        <f t="shared" si="3"/>
      </c>
    </row>
    <row r="39" spans="2:21" ht="18" customHeight="1" thickBot="1">
      <c r="B39" s="126"/>
      <c r="C39" s="13">
        <v>1803</v>
      </c>
      <c r="D39" s="24">
        <v>3.6</v>
      </c>
      <c r="E39" s="67"/>
      <c r="F39" s="68">
        <f t="shared" si="0"/>
      </c>
      <c r="G39" s="130"/>
      <c r="H39" s="82" t="s">
        <v>58</v>
      </c>
      <c r="I39" s="70" t="s">
        <v>57</v>
      </c>
      <c r="J39" s="71"/>
      <c r="K39" s="72">
        <f t="shared" si="1"/>
      </c>
      <c r="L39" s="126"/>
      <c r="M39" s="83" t="s">
        <v>41</v>
      </c>
      <c r="N39" s="74">
        <v>3.35</v>
      </c>
      <c r="O39" s="78"/>
      <c r="P39" s="72">
        <f t="shared" si="2"/>
      </c>
      <c r="Q39" s="144"/>
      <c r="R39" s="73">
        <v>1.2</v>
      </c>
      <c r="S39" s="74" t="s">
        <v>45</v>
      </c>
      <c r="T39" s="75"/>
      <c r="U39" s="11">
        <f t="shared" si="3"/>
      </c>
    </row>
    <row r="40" spans="2:25" ht="18" customHeight="1">
      <c r="B40" s="126"/>
      <c r="C40" s="13" t="s">
        <v>54</v>
      </c>
      <c r="D40" s="24" t="s">
        <v>53</v>
      </c>
      <c r="E40" s="67"/>
      <c r="F40" s="68">
        <f t="shared" si="0"/>
      </c>
      <c r="G40" s="43" t="s">
        <v>52</v>
      </c>
      <c r="H40" s="99"/>
      <c r="I40" s="62">
        <v>3.8</v>
      </c>
      <c r="J40" s="63"/>
      <c r="K40" s="64">
        <f t="shared" si="1"/>
      </c>
      <c r="L40" s="126"/>
      <c r="M40" s="83" t="s">
        <v>39</v>
      </c>
      <c r="N40" s="74">
        <v>3.15</v>
      </c>
      <c r="O40" s="78"/>
      <c r="P40" s="64">
        <f t="shared" si="2"/>
      </c>
      <c r="Q40" s="144"/>
      <c r="R40" s="73">
        <v>0.9</v>
      </c>
      <c r="S40" s="74" t="s">
        <v>40</v>
      </c>
      <c r="T40" s="75"/>
      <c r="U40" s="7">
        <f t="shared" si="3"/>
      </c>
      <c r="Y40" s="18"/>
    </row>
    <row r="41" spans="2:21" ht="18" customHeight="1" thickBot="1">
      <c r="B41" s="126"/>
      <c r="C41" s="8" t="s">
        <v>49</v>
      </c>
      <c r="D41" s="22" t="s">
        <v>48</v>
      </c>
      <c r="E41" s="67"/>
      <c r="F41" s="68">
        <f t="shared" si="0"/>
      </c>
      <c r="G41" s="44" t="s">
        <v>192</v>
      </c>
      <c r="H41" s="82"/>
      <c r="I41" s="70">
        <v>5.25</v>
      </c>
      <c r="J41" s="71"/>
      <c r="K41" s="72">
        <f t="shared" si="1"/>
      </c>
      <c r="L41" s="127"/>
      <c r="M41" s="69" t="s">
        <v>36</v>
      </c>
      <c r="N41" s="70" t="s">
        <v>6</v>
      </c>
      <c r="O41" s="71"/>
      <c r="P41" s="79">
        <f t="shared" si="2"/>
      </c>
      <c r="Q41" s="144"/>
      <c r="R41" s="73">
        <v>0.6</v>
      </c>
      <c r="S41" s="74" t="s">
        <v>38</v>
      </c>
      <c r="T41" s="75"/>
      <c r="U41" s="7">
        <f t="shared" si="3"/>
      </c>
    </row>
    <row r="42" spans="2:21" ht="18" customHeight="1" thickBot="1">
      <c r="B42" s="127"/>
      <c r="C42" s="15" t="s">
        <v>44</v>
      </c>
      <c r="D42" s="26" t="s">
        <v>43</v>
      </c>
      <c r="E42" s="76"/>
      <c r="F42" s="77">
        <f t="shared" si="0"/>
      </c>
      <c r="G42" s="128" t="s">
        <v>42</v>
      </c>
      <c r="H42" s="65">
        <v>1009</v>
      </c>
      <c r="I42" s="62">
        <v>25.6</v>
      </c>
      <c r="J42" s="63"/>
      <c r="K42" s="64">
        <f t="shared" si="1"/>
      </c>
      <c r="L42" s="128" t="s">
        <v>34</v>
      </c>
      <c r="M42" s="61" t="s">
        <v>33</v>
      </c>
      <c r="N42" s="62" t="s">
        <v>32</v>
      </c>
      <c r="O42" s="63"/>
      <c r="P42" s="79">
        <f t="shared" si="2"/>
      </c>
      <c r="Q42" s="145"/>
      <c r="R42" s="100" t="s">
        <v>147</v>
      </c>
      <c r="S42" s="101">
        <v>0.9</v>
      </c>
      <c r="T42" s="102"/>
      <c r="U42" s="7">
        <f t="shared" si="3"/>
      </c>
    </row>
    <row r="43" spans="2:21" ht="18" customHeight="1" thickBot="1">
      <c r="B43" s="39" t="s">
        <v>164</v>
      </c>
      <c r="C43" s="12"/>
      <c r="D43" s="21">
        <v>4.1</v>
      </c>
      <c r="E43" s="55"/>
      <c r="F43" s="56">
        <f t="shared" si="0"/>
      </c>
      <c r="G43" s="126"/>
      <c r="H43" s="73">
        <v>1007</v>
      </c>
      <c r="I43" s="74">
        <v>20.4</v>
      </c>
      <c r="J43" s="78"/>
      <c r="K43" s="79">
        <f t="shared" si="1"/>
      </c>
      <c r="L43" s="127"/>
      <c r="M43" s="69" t="s">
        <v>29</v>
      </c>
      <c r="N43" s="70" t="s">
        <v>28</v>
      </c>
      <c r="O43" s="71"/>
      <c r="P43" s="79">
        <f t="shared" si="2"/>
      </c>
      <c r="Q43" s="125" t="s">
        <v>181</v>
      </c>
      <c r="R43" s="65" t="s">
        <v>16</v>
      </c>
      <c r="S43" s="62">
        <v>9.8</v>
      </c>
      <c r="T43" s="66"/>
      <c r="U43" s="5">
        <f t="shared" si="3"/>
      </c>
    </row>
    <row r="44" spans="2:21" ht="18" customHeight="1" thickBot="1">
      <c r="B44" s="40" t="s">
        <v>37</v>
      </c>
      <c r="C44" s="8"/>
      <c r="D44" s="22">
        <v>4.9</v>
      </c>
      <c r="E44" s="67"/>
      <c r="F44" s="68">
        <f t="shared" si="0"/>
      </c>
      <c r="G44" s="126"/>
      <c r="H44" s="73">
        <v>1005</v>
      </c>
      <c r="I44" s="74">
        <v>16.7</v>
      </c>
      <c r="J44" s="78"/>
      <c r="K44" s="79">
        <f t="shared" si="1"/>
      </c>
      <c r="L44" s="45" t="s">
        <v>193</v>
      </c>
      <c r="M44" s="57"/>
      <c r="N44" s="58" t="s">
        <v>24</v>
      </c>
      <c r="O44" s="63"/>
      <c r="P44" s="72">
        <f t="shared" si="2"/>
      </c>
      <c r="Q44" s="126"/>
      <c r="R44" s="73" t="s">
        <v>31</v>
      </c>
      <c r="S44" s="74">
        <v>8.2</v>
      </c>
      <c r="T44" s="75"/>
      <c r="U44" s="11">
        <f t="shared" si="3"/>
      </c>
    </row>
    <row r="45" spans="2:21" ht="18" customHeight="1" thickBot="1">
      <c r="B45" s="40" t="s">
        <v>35</v>
      </c>
      <c r="C45" s="8"/>
      <c r="D45" s="22">
        <v>5.5</v>
      </c>
      <c r="E45" s="67"/>
      <c r="F45" s="68">
        <f t="shared" si="0"/>
      </c>
      <c r="G45" s="126"/>
      <c r="H45" s="73">
        <v>2009</v>
      </c>
      <c r="I45" s="74">
        <v>28</v>
      </c>
      <c r="J45" s="78"/>
      <c r="K45" s="79">
        <f t="shared" si="1"/>
      </c>
      <c r="L45" s="46" t="s">
        <v>10</v>
      </c>
      <c r="M45" s="91"/>
      <c r="N45" s="58" t="s">
        <v>9</v>
      </c>
      <c r="O45" s="66"/>
      <c r="P45" s="64">
        <f t="shared" si="2"/>
      </c>
      <c r="Q45" s="126"/>
      <c r="R45" s="73" t="s">
        <v>27</v>
      </c>
      <c r="S45" s="74">
        <v>6.5</v>
      </c>
      <c r="T45" s="75"/>
      <c r="U45" s="7">
        <f t="shared" si="3"/>
      </c>
    </row>
    <row r="46" spans="2:21" ht="18" customHeight="1" thickBot="1">
      <c r="B46" s="41" t="s">
        <v>30</v>
      </c>
      <c r="C46" s="15"/>
      <c r="D46" s="26">
        <v>6.5</v>
      </c>
      <c r="E46" s="76"/>
      <c r="F46" s="77">
        <f t="shared" si="0"/>
      </c>
      <c r="G46" s="127"/>
      <c r="H46" s="82">
        <v>2005</v>
      </c>
      <c r="I46" s="70">
        <v>14.4</v>
      </c>
      <c r="J46" s="71"/>
      <c r="K46" s="72">
        <f t="shared" si="1"/>
      </c>
      <c r="L46" s="125" t="s">
        <v>145</v>
      </c>
      <c r="M46" s="61" t="s">
        <v>12</v>
      </c>
      <c r="N46" s="62">
        <v>11</v>
      </c>
      <c r="O46" s="63"/>
      <c r="P46" s="72">
        <f t="shared" si="2"/>
      </c>
      <c r="Q46" s="126"/>
      <c r="R46" s="73" t="s">
        <v>23</v>
      </c>
      <c r="S46" s="74">
        <v>4.9</v>
      </c>
      <c r="T46" s="75"/>
      <c r="U46" s="7">
        <f t="shared" si="3"/>
      </c>
    </row>
    <row r="47" spans="2:21" ht="18" customHeight="1" thickBot="1">
      <c r="B47" s="42" t="s">
        <v>26</v>
      </c>
      <c r="C47" s="14"/>
      <c r="D47" s="25">
        <v>10</v>
      </c>
      <c r="E47" s="55"/>
      <c r="F47" s="88">
        <f t="shared" si="0"/>
      </c>
      <c r="G47" s="128" t="s">
        <v>25</v>
      </c>
      <c r="H47" s="65" t="s">
        <v>51</v>
      </c>
      <c r="I47" s="62" t="s">
        <v>18</v>
      </c>
      <c r="J47" s="63"/>
      <c r="K47" s="64">
        <f t="shared" si="1"/>
      </c>
      <c r="L47" s="145"/>
      <c r="M47" s="69" t="s">
        <v>1</v>
      </c>
      <c r="N47" s="70">
        <v>5.5</v>
      </c>
      <c r="O47" s="71"/>
      <c r="P47" s="60">
        <f t="shared" si="2"/>
      </c>
      <c r="Q47" s="127"/>
      <c r="R47" s="82" t="s">
        <v>20</v>
      </c>
      <c r="S47" s="70">
        <v>3.3</v>
      </c>
      <c r="T47" s="84"/>
      <c r="U47" s="7">
        <f t="shared" si="3"/>
      </c>
    </row>
    <row r="48" spans="2:21" ht="18" customHeight="1" thickBot="1">
      <c r="B48" s="42" t="s">
        <v>22</v>
      </c>
      <c r="C48" s="10"/>
      <c r="D48" s="25">
        <v>14.8</v>
      </c>
      <c r="E48" s="55"/>
      <c r="F48" s="88">
        <f t="shared" si="0"/>
      </c>
      <c r="G48" s="126"/>
      <c r="H48" s="73" t="s">
        <v>142</v>
      </c>
      <c r="I48" s="74" t="s">
        <v>21</v>
      </c>
      <c r="J48" s="78"/>
      <c r="K48" s="79">
        <f t="shared" si="1"/>
      </c>
      <c r="L48" s="125" t="s">
        <v>146</v>
      </c>
      <c r="M48" s="97" t="s">
        <v>12</v>
      </c>
      <c r="N48" s="98" t="s">
        <v>11</v>
      </c>
      <c r="O48" s="63"/>
      <c r="P48" s="64">
        <f t="shared" si="2"/>
      </c>
      <c r="Q48" s="42" t="s">
        <v>17</v>
      </c>
      <c r="R48" s="103" t="s">
        <v>16</v>
      </c>
      <c r="S48" s="58" t="s">
        <v>15</v>
      </c>
      <c r="T48" s="66"/>
      <c r="U48" s="5">
        <f t="shared" si="3"/>
      </c>
    </row>
    <row r="49" spans="2:21" ht="18" customHeight="1" thickBot="1">
      <c r="B49" s="42" t="s">
        <v>19</v>
      </c>
      <c r="C49" s="10"/>
      <c r="D49" s="25">
        <v>3.2</v>
      </c>
      <c r="E49" s="55"/>
      <c r="F49" s="88">
        <f t="shared" si="0"/>
      </c>
      <c r="G49" s="127"/>
      <c r="H49" s="82" t="s">
        <v>136</v>
      </c>
      <c r="I49" s="70" t="s">
        <v>18</v>
      </c>
      <c r="J49" s="71"/>
      <c r="K49" s="72">
        <f t="shared" si="1"/>
      </c>
      <c r="L49" s="144"/>
      <c r="M49" s="83" t="s">
        <v>6</v>
      </c>
      <c r="N49" s="74" t="s">
        <v>5</v>
      </c>
      <c r="O49" s="78"/>
      <c r="P49" s="72">
        <f t="shared" si="2"/>
      </c>
      <c r="Q49" s="125" t="s">
        <v>148</v>
      </c>
      <c r="R49" s="65" t="s">
        <v>31</v>
      </c>
      <c r="S49" s="74">
        <v>4.095</v>
      </c>
      <c r="T49" s="66"/>
      <c r="U49" s="9">
        <f t="shared" si="3"/>
      </c>
    </row>
    <row r="50" spans="2:21" ht="18" customHeight="1" thickBot="1">
      <c r="B50" s="126" t="s">
        <v>166</v>
      </c>
      <c r="C50" s="13" t="s">
        <v>14</v>
      </c>
      <c r="D50" s="24">
        <v>6.5</v>
      </c>
      <c r="E50" s="55"/>
      <c r="F50" s="104">
        <f t="shared" si="0"/>
      </c>
      <c r="G50" s="128" t="s">
        <v>13</v>
      </c>
      <c r="H50" s="65">
        <v>1217</v>
      </c>
      <c r="I50" s="62">
        <v>6</v>
      </c>
      <c r="J50" s="63"/>
      <c r="K50" s="64">
        <f t="shared" si="1"/>
      </c>
      <c r="L50" s="145"/>
      <c r="M50" s="69" t="s">
        <v>1</v>
      </c>
      <c r="N50" s="70" t="s">
        <v>0</v>
      </c>
      <c r="O50" s="71"/>
      <c r="P50" s="105">
        <f t="shared" si="2"/>
      </c>
      <c r="Q50" s="145"/>
      <c r="R50" s="100" t="s">
        <v>100</v>
      </c>
      <c r="S50" s="74">
        <v>2.73</v>
      </c>
      <c r="T50" s="106"/>
      <c r="U50" s="9">
        <f>IF(T50="","",S50*T50)</f>
      </c>
    </row>
    <row r="51" spans="2:21" ht="18" customHeight="1" thickBot="1">
      <c r="B51" s="126"/>
      <c r="C51" s="8" t="s">
        <v>8</v>
      </c>
      <c r="D51" s="22">
        <v>4.8</v>
      </c>
      <c r="E51" s="67"/>
      <c r="F51" s="68">
        <f t="shared" si="0"/>
      </c>
      <c r="G51" s="126"/>
      <c r="H51" s="73" t="s">
        <v>7</v>
      </c>
      <c r="I51" s="74">
        <v>5</v>
      </c>
      <c r="J51" s="78"/>
      <c r="K51" s="79">
        <f t="shared" si="1"/>
      </c>
      <c r="L51" s="125" t="s">
        <v>137</v>
      </c>
      <c r="M51" s="65" t="s">
        <v>12</v>
      </c>
      <c r="N51" s="62">
        <v>11</v>
      </c>
      <c r="O51" s="66"/>
      <c r="P51" s="79">
        <f t="shared" si="2"/>
      </c>
      <c r="Q51" s="37" t="s">
        <v>143</v>
      </c>
      <c r="R51" s="107" t="s">
        <v>12</v>
      </c>
      <c r="S51" s="108">
        <v>3.7</v>
      </c>
      <c r="T51" s="66"/>
      <c r="U51" s="9">
        <f>IF(T51="","",S51*T51)</f>
      </c>
    </row>
    <row r="52" spans="2:28" ht="18" customHeight="1" thickBot="1" thickTop="1">
      <c r="B52" s="127"/>
      <c r="C52" s="6" t="s">
        <v>3</v>
      </c>
      <c r="D52" s="23">
        <v>4.1</v>
      </c>
      <c r="E52" s="76"/>
      <c r="F52" s="77">
        <f t="shared" si="0"/>
      </c>
      <c r="G52" s="127"/>
      <c r="H52" s="82" t="s">
        <v>2</v>
      </c>
      <c r="I52" s="70">
        <v>4</v>
      </c>
      <c r="J52" s="71"/>
      <c r="K52" s="72">
        <f t="shared" si="1"/>
      </c>
      <c r="L52" s="130"/>
      <c r="M52" s="82" t="s">
        <v>1</v>
      </c>
      <c r="N52" s="70">
        <v>5.5</v>
      </c>
      <c r="O52" s="84"/>
      <c r="P52" s="72">
        <f t="shared" si="2"/>
      </c>
      <c r="Q52" s="109" t="s">
        <v>144</v>
      </c>
      <c r="R52" s="146">
        <f>SUM(F6:F52,K6:K52,P6:P52,U6:U51)/1000</f>
        <v>0</v>
      </c>
      <c r="S52" s="147"/>
      <c r="T52" s="148"/>
      <c r="U52" s="4"/>
      <c r="V52" s="142" t="s">
        <v>197</v>
      </c>
      <c r="W52" s="124"/>
      <c r="X52" s="124"/>
      <c r="Y52" s="124"/>
      <c r="Z52" s="124"/>
      <c r="AA52" s="124"/>
      <c r="AB52" s="124"/>
    </row>
    <row r="53" spans="10:28" ht="19.5" customHeight="1">
      <c r="J53" s="19"/>
      <c r="V53" s="110"/>
      <c r="W53" s="110"/>
      <c r="X53" s="110"/>
      <c r="Y53" s="110"/>
      <c r="Z53" s="110"/>
      <c r="AA53" s="110"/>
      <c r="AB53" s="110"/>
    </row>
  </sheetData>
  <sheetProtection/>
  <mergeCells count="53">
    <mergeCell ref="G42:G46"/>
    <mergeCell ref="L42:L43"/>
    <mergeCell ref="Q43:Q47"/>
    <mergeCell ref="L46:L47"/>
    <mergeCell ref="G47:G49"/>
    <mergeCell ref="L48:L50"/>
    <mergeCell ref="Q49:Q50"/>
    <mergeCell ref="V52:AB52"/>
    <mergeCell ref="B31:B42"/>
    <mergeCell ref="G33:G34"/>
    <mergeCell ref="G35:G37"/>
    <mergeCell ref="L36:L37"/>
    <mergeCell ref="Q37:Q42"/>
    <mergeCell ref="G38:G39"/>
    <mergeCell ref="L51:L52"/>
    <mergeCell ref="R52:T52"/>
    <mergeCell ref="L38:L41"/>
    <mergeCell ref="B50:B52"/>
    <mergeCell ref="G50:G52"/>
    <mergeCell ref="W16:X16"/>
    <mergeCell ref="G19:G22"/>
    <mergeCell ref="L19:L25"/>
    <mergeCell ref="L28:L29"/>
    <mergeCell ref="G29:G32"/>
    <mergeCell ref="Q29:Q36"/>
    <mergeCell ref="L30:L33"/>
    <mergeCell ref="Q16:Q18"/>
    <mergeCell ref="B20:B21"/>
    <mergeCell ref="B23:B30"/>
    <mergeCell ref="G23:G24"/>
    <mergeCell ref="G25:G26"/>
    <mergeCell ref="L26:L27"/>
    <mergeCell ref="R4:T4"/>
    <mergeCell ref="B6:B8"/>
    <mergeCell ref="L6:L7"/>
    <mergeCell ref="Q6:Q15"/>
    <mergeCell ref="G7:G10"/>
    <mergeCell ref="B1:O1"/>
    <mergeCell ref="V4:AB5"/>
    <mergeCell ref="V2:AD3"/>
    <mergeCell ref="B9:B18"/>
    <mergeCell ref="L10:L12"/>
    <mergeCell ref="G11:G14"/>
    <mergeCell ref="L13:L18"/>
    <mergeCell ref="G15:G18"/>
    <mergeCell ref="R2:T3"/>
    <mergeCell ref="B2:B3"/>
    <mergeCell ref="C2:G3"/>
    <mergeCell ref="C4:G4"/>
    <mergeCell ref="H2:L3"/>
    <mergeCell ref="M4:O4"/>
    <mergeCell ref="M2:Q3"/>
    <mergeCell ref="H4:J4"/>
  </mergeCells>
  <conditionalFormatting sqref="R52">
    <cfRule type="cellIs" priority="10" dxfId="8" operator="greaterThan" stopIfTrue="1">
      <formula>0</formula>
    </cfRule>
    <cfRule type="cellIs" priority="11" dxfId="8" operator="equal" stopIfTrue="1">
      <formula>"0.00t"</formula>
    </cfRule>
    <cfRule type="cellIs" priority="12" dxfId="8" operator="equal" stopIfTrue="1">
      <formula>"0.00 t"</formula>
    </cfRule>
    <cfRule type="cellIs" priority="13" dxfId="8" operator="equal" stopIfTrue="1">
      <formula>"0.00 t"</formula>
    </cfRule>
  </conditionalFormatting>
  <conditionalFormatting sqref="R2">
    <cfRule type="cellIs" priority="9" dxfId="8" operator="equal" stopIfTrue="1">
      <formula>"0.00 t"</formula>
    </cfRule>
  </conditionalFormatting>
  <conditionalFormatting sqref="R2">
    <cfRule type="cellIs" priority="8" dxfId="8" operator="equal" stopIfTrue="1">
      <formula>0</formula>
    </cfRule>
  </conditionalFormatting>
  <conditionalFormatting sqref="R52">
    <cfRule type="cellIs" priority="2" dxfId="9" operator="greaterThan" stopIfTrue="1">
      <formula>0.01</formula>
    </cfRule>
    <cfRule type="cellIs" priority="3" dxfId="8" operator="equal" stopIfTrue="1">
      <formula>0</formula>
    </cfRule>
  </conditionalFormatting>
  <conditionalFormatting sqref="R2:T3">
    <cfRule type="cellIs" priority="1" dxfId="9" operator="greaterThan" stopIfTrue="1">
      <formula>0</formula>
    </cfRule>
  </conditionalFormatting>
  <printOptions horizontalCentered="1" verticalCentered="1"/>
  <pageMargins left="0" right="0" top="0.38" bottom="0" header="0" footer="0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NKK009</dc:creator>
  <cp:keywords/>
  <dc:description/>
  <cp:lastModifiedBy>nkk116</cp:lastModifiedBy>
  <cp:lastPrinted>2015-02-05T08:25:15Z</cp:lastPrinted>
  <dcterms:created xsi:type="dcterms:W3CDTF">2011-06-09T02:38:53Z</dcterms:created>
  <dcterms:modified xsi:type="dcterms:W3CDTF">2015-02-05T08:43:43Z</dcterms:modified>
  <cp:category/>
  <cp:version/>
  <cp:contentType/>
  <cp:contentStatus/>
</cp:coreProperties>
</file>